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mullins/Desktop/HillRELLUnit17-18 2/"/>
    </mc:Choice>
  </mc:AlternateContent>
  <bookViews>
    <workbookView xWindow="0" yWindow="460" windowWidth="28800" windowHeight="15940" xr2:uid="{00000000-000D-0000-FFFF-FFFF00000000}"/>
  </bookViews>
  <sheets>
    <sheet name="Physics" sheetId="1" r:id="rId1"/>
    <sheet name="Copy of Physics" sheetId="2" r:id="rId2"/>
  </sheets>
  <calcPr calcId="171027"/>
</workbook>
</file>

<file path=xl/calcChain.xml><?xml version="1.0" encoding="utf-8"?>
<calcChain xmlns="http://schemas.openxmlformats.org/spreadsheetml/2006/main">
  <c r="J65" i="2" l="1"/>
  <c r="K65" i="2" s="1"/>
  <c r="H65" i="2"/>
  <c r="E65" i="2"/>
  <c r="J64" i="2"/>
  <c r="K64" i="2" s="1"/>
  <c r="H64" i="2"/>
  <c r="E64" i="2"/>
  <c r="J63" i="2"/>
  <c r="K63" i="2" s="1"/>
  <c r="H63" i="2"/>
  <c r="E63" i="2"/>
  <c r="J62" i="2"/>
  <c r="K62" i="2" s="1"/>
  <c r="H62" i="2"/>
  <c r="E62" i="2"/>
  <c r="J61" i="2"/>
  <c r="K61" i="2" s="1"/>
  <c r="H61" i="2"/>
  <c r="E61" i="2"/>
  <c r="J60" i="2"/>
  <c r="K60" i="2" s="1"/>
  <c r="H60" i="2"/>
  <c r="E60" i="2"/>
  <c r="J59" i="2"/>
  <c r="K59" i="2" s="1"/>
  <c r="H59" i="2"/>
  <c r="E59" i="2"/>
  <c r="J58" i="2"/>
  <c r="K58" i="2" s="1"/>
  <c r="H58" i="2"/>
  <c r="E58" i="2"/>
  <c r="J57" i="2"/>
  <c r="K57" i="2" s="1"/>
  <c r="H57" i="2"/>
  <c r="E57" i="2"/>
  <c r="J56" i="2"/>
  <c r="K56" i="2" s="1"/>
  <c r="H56" i="2"/>
  <c r="E56" i="2"/>
  <c r="J55" i="2"/>
  <c r="K55" i="2" s="1"/>
  <c r="H55" i="2"/>
  <c r="E55" i="2"/>
  <c r="J54" i="2"/>
  <c r="K54" i="2" s="1"/>
  <c r="H54" i="2"/>
  <c r="E54" i="2"/>
  <c r="J53" i="2"/>
  <c r="K53" i="2" s="1"/>
  <c r="H53" i="2"/>
  <c r="E53" i="2"/>
  <c r="J52" i="2"/>
  <c r="K52" i="2" s="1"/>
  <c r="H52" i="2"/>
  <c r="E52" i="2"/>
  <c r="J51" i="2"/>
  <c r="K51" i="2" s="1"/>
  <c r="H51" i="2"/>
  <c r="E51" i="2"/>
  <c r="J50" i="2"/>
  <c r="K50" i="2" s="1"/>
  <c r="H50" i="2"/>
  <c r="E50" i="2"/>
  <c r="J49" i="2"/>
  <c r="K49" i="2" s="1"/>
  <c r="H49" i="2"/>
  <c r="E49" i="2"/>
  <c r="J48" i="2"/>
  <c r="K48" i="2" s="1"/>
  <c r="H48" i="2"/>
  <c r="E48" i="2"/>
  <c r="J47" i="2"/>
  <c r="K47" i="2" s="1"/>
  <c r="H47" i="2"/>
  <c r="E47" i="2"/>
  <c r="J46" i="2"/>
  <c r="K46" i="2" s="1"/>
  <c r="H46" i="2"/>
  <c r="E46" i="2"/>
  <c r="J45" i="2"/>
  <c r="K45" i="2" s="1"/>
  <c r="H45" i="2"/>
  <c r="E45" i="2"/>
  <c r="J44" i="2"/>
  <c r="K44" i="2" s="1"/>
  <c r="H44" i="2"/>
  <c r="E44" i="2"/>
  <c r="J43" i="2"/>
  <c r="K43" i="2" s="1"/>
  <c r="H43" i="2"/>
  <c r="E43" i="2"/>
  <c r="J42" i="2"/>
  <c r="K42" i="2" s="1"/>
  <c r="H42" i="2"/>
  <c r="E42" i="2"/>
  <c r="J41" i="2"/>
  <c r="K41" i="2" s="1"/>
  <c r="H41" i="2"/>
  <c r="E41" i="2"/>
  <c r="J40" i="2"/>
  <c r="K40" i="2" s="1"/>
  <c r="H40" i="2"/>
  <c r="E40" i="2"/>
  <c r="J39" i="2"/>
  <c r="K39" i="2" s="1"/>
  <c r="H39" i="2"/>
  <c r="E39" i="2"/>
  <c r="J38" i="2"/>
  <c r="K38" i="2" s="1"/>
  <c r="H38" i="2"/>
  <c r="E38" i="2"/>
  <c r="J37" i="2"/>
  <c r="K37" i="2" s="1"/>
  <c r="H37" i="2"/>
  <c r="E37" i="2"/>
  <c r="J36" i="2"/>
  <c r="K36" i="2" s="1"/>
  <c r="H36" i="2"/>
  <c r="E36" i="2"/>
  <c r="J35" i="2"/>
  <c r="K35" i="2" s="1"/>
  <c r="H35" i="2"/>
  <c r="E35" i="2"/>
  <c r="J34" i="2"/>
  <c r="K34" i="2" s="1"/>
  <c r="H34" i="2"/>
  <c r="E34" i="2"/>
  <c r="J33" i="2"/>
  <c r="K33" i="2" s="1"/>
  <c r="H33" i="2"/>
  <c r="E33" i="2"/>
  <c r="J32" i="2"/>
  <c r="K32" i="2" s="1"/>
  <c r="H32" i="2"/>
  <c r="E32" i="2"/>
  <c r="J31" i="2"/>
  <c r="K31" i="2" s="1"/>
  <c r="H31" i="2"/>
  <c r="E31" i="2"/>
  <c r="J30" i="2"/>
  <c r="K30" i="2" s="1"/>
  <c r="H30" i="2"/>
  <c r="E30" i="2"/>
  <c r="J29" i="2"/>
  <c r="K29" i="2" s="1"/>
  <c r="H29" i="2"/>
  <c r="E29" i="2"/>
  <c r="J28" i="2"/>
  <c r="K28" i="2" s="1"/>
  <c r="H28" i="2"/>
  <c r="E28" i="2"/>
  <c r="J27" i="2"/>
  <c r="K27" i="2" s="1"/>
  <c r="H27" i="2"/>
  <c r="E27" i="2"/>
  <c r="J26" i="2"/>
  <c r="K26" i="2" s="1"/>
  <c r="H26" i="2"/>
  <c r="E26" i="2"/>
  <c r="J25" i="2"/>
  <c r="K25" i="2" s="1"/>
  <c r="H25" i="2"/>
  <c r="E25" i="2"/>
  <c r="J24" i="2"/>
  <c r="K24" i="2" s="1"/>
  <c r="H24" i="2"/>
  <c r="E24" i="2"/>
  <c r="J23" i="2"/>
  <c r="K23" i="2" s="1"/>
  <c r="H23" i="2"/>
  <c r="E23" i="2"/>
  <c r="J22" i="2"/>
  <c r="K22" i="2" s="1"/>
  <c r="H22" i="2"/>
  <c r="E22" i="2"/>
  <c r="J21" i="2"/>
  <c r="K21" i="2" s="1"/>
  <c r="H21" i="2"/>
  <c r="E21" i="2"/>
  <c r="J20" i="2"/>
  <c r="K20" i="2" s="1"/>
  <c r="H20" i="2"/>
  <c r="E20" i="2"/>
  <c r="J19" i="2"/>
  <c r="K19" i="2" s="1"/>
  <c r="H19" i="2"/>
  <c r="E19" i="2"/>
  <c r="J18" i="2"/>
  <c r="K18" i="2" s="1"/>
  <c r="H18" i="2"/>
  <c r="E18" i="2"/>
  <c r="J17" i="2"/>
  <c r="K17" i="2" s="1"/>
  <c r="H17" i="2"/>
  <c r="E17" i="2"/>
  <c r="J16" i="2"/>
  <c r="K16" i="2" s="1"/>
  <c r="H16" i="2"/>
  <c r="E16" i="2"/>
  <c r="J15" i="2"/>
  <c r="K15" i="2" s="1"/>
  <c r="E15" i="2"/>
  <c r="K14" i="2"/>
  <c r="J14" i="2"/>
  <c r="H14" i="2"/>
  <c r="E14" i="2"/>
  <c r="K13" i="2"/>
  <c r="J13" i="2"/>
  <c r="H13" i="2"/>
  <c r="E13" i="2"/>
  <c r="K12" i="2"/>
  <c r="J12" i="2"/>
  <c r="H12" i="2"/>
  <c r="E12" i="2"/>
  <c r="K11" i="2"/>
  <c r="J11" i="2"/>
  <c r="H11" i="2"/>
  <c r="E11" i="2"/>
  <c r="K10" i="2"/>
  <c r="J10" i="2"/>
  <c r="H10" i="2"/>
  <c r="E10" i="2"/>
  <c r="K9" i="2"/>
  <c r="J9" i="2"/>
  <c r="H9" i="2"/>
  <c r="E9" i="2"/>
  <c r="K8" i="2"/>
  <c r="J8" i="2"/>
  <c r="E8" i="2"/>
  <c r="K7" i="2"/>
  <c r="J7" i="2"/>
  <c r="H7" i="2"/>
  <c r="E7" i="2"/>
  <c r="J6" i="2"/>
  <c r="K6" i="2" s="1"/>
  <c r="H6" i="2"/>
  <c r="E6" i="2"/>
  <c r="J5" i="2"/>
  <c r="K5" i="2" s="1"/>
  <c r="E5" i="2"/>
  <c r="J4" i="2"/>
  <c r="K4" i="2" s="1"/>
  <c r="H4" i="2"/>
  <c r="H66" i="2" s="1"/>
  <c r="E4" i="2"/>
  <c r="J41" i="1"/>
  <c r="I41" i="1"/>
  <c r="G41" i="1"/>
  <c r="I40" i="1"/>
  <c r="J40" i="1" s="1"/>
  <c r="G40" i="1"/>
  <c r="I39" i="1"/>
  <c r="J39" i="1" s="1"/>
  <c r="G39" i="1"/>
  <c r="I38" i="1"/>
  <c r="J38" i="1" s="1"/>
  <c r="G38" i="1"/>
  <c r="I37" i="1"/>
  <c r="J37" i="1" s="1"/>
  <c r="G37" i="1"/>
  <c r="I36" i="1"/>
  <c r="J36" i="1" s="1"/>
  <c r="G36" i="1"/>
  <c r="I35" i="1"/>
  <c r="J35" i="1" s="1"/>
  <c r="G35" i="1"/>
  <c r="I34" i="1"/>
  <c r="J34" i="1" s="1"/>
  <c r="G34" i="1"/>
  <c r="I33" i="1"/>
  <c r="J33" i="1" s="1"/>
  <c r="G33" i="1"/>
  <c r="I32" i="1"/>
  <c r="J32" i="1" s="1"/>
  <c r="G32" i="1"/>
  <c r="I31" i="1"/>
  <c r="J31" i="1" s="1"/>
  <c r="G31" i="1"/>
  <c r="I30" i="1"/>
  <c r="J30" i="1" s="1"/>
  <c r="G30" i="1"/>
  <c r="I29" i="1"/>
  <c r="J29" i="1" s="1"/>
  <c r="G29" i="1"/>
  <c r="I28" i="1"/>
  <c r="J28" i="1" s="1"/>
  <c r="G28" i="1"/>
  <c r="I27" i="1"/>
  <c r="J27" i="1" s="1"/>
  <c r="G27" i="1"/>
  <c r="I26" i="1"/>
  <c r="J26" i="1" s="1"/>
  <c r="G26" i="1"/>
  <c r="J25" i="1"/>
  <c r="I25" i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I20" i="1"/>
  <c r="J20" i="1" s="1"/>
  <c r="G20" i="1"/>
  <c r="I19" i="1"/>
  <c r="J19" i="1" s="1"/>
  <c r="G19" i="1"/>
  <c r="I18" i="1"/>
  <c r="J18" i="1" s="1"/>
  <c r="G18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7" i="1"/>
  <c r="J7" i="1" s="1"/>
  <c r="G7" i="1"/>
  <c r="I6" i="1"/>
  <c r="J6" i="1" s="1"/>
  <c r="G6" i="1"/>
  <c r="J5" i="1"/>
  <c r="I5" i="1"/>
  <c r="G5" i="1"/>
  <c r="I4" i="1"/>
  <c r="J4" i="1" s="1"/>
  <c r="G4" i="1"/>
  <c r="J42" i="1" l="1"/>
  <c r="G42" i="1"/>
  <c r="K66" i="2"/>
</calcChain>
</file>

<file path=xl/sharedStrings.xml><?xml version="1.0" encoding="utf-8"?>
<sst xmlns="http://schemas.openxmlformats.org/spreadsheetml/2006/main" count="382" uniqueCount="150">
  <si>
    <t>This list is for a class of 24 with 8 groups of 3 for most activities (sometimes in pairs)</t>
  </si>
  <si>
    <t xml:space="preserve">Enter the number of students in your class below to customize Quantity (column H) and customize Total Cost (column I) = </t>
  </si>
  <si>
    <t>Unit</t>
  </si>
  <si>
    <t>ITEM:</t>
  </si>
  <si>
    <t>Vendor</t>
  </si>
  <si>
    <t>item #</t>
  </si>
  <si>
    <t>Total QUANTITY:</t>
  </si>
  <si>
    <t>Cost per package</t>
  </si>
  <si>
    <t>Total Cost</t>
  </si>
  <si>
    <t>Custimized Total Quantity:</t>
  </si>
  <si>
    <t>Custimized Total Cost:</t>
  </si>
  <si>
    <t>1 - Patterns</t>
  </si>
  <si>
    <t>Plane mirror</t>
  </si>
  <si>
    <t>frey</t>
  </si>
  <si>
    <t>Optional Various Petri Dishes (or other circles)</t>
  </si>
  <si>
    <t xml:space="preserve">1 - Patterns </t>
  </si>
  <si>
    <t>Ball Bearings 1/4"</t>
  </si>
  <si>
    <t>McGuire Bearing Co.</t>
  </si>
  <si>
    <t>1 - Patterns + 2 Texting &amp; Driving + 3 Energy</t>
  </si>
  <si>
    <t>Ball Bearings 1/2"</t>
  </si>
  <si>
    <t>1 - Patterns + 3 Energy</t>
  </si>
  <si>
    <t>Optional - Bowling Ball (can use constant velocity car below)</t>
  </si>
  <si>
    <t>spring sets`</t>
  </si>
  <si>
    <t>Vernier</t>
  </si>
  <si>
    <t>SPRINGS</t>
  </si>
  <si>
    <t>1 - Patterns + 4 Force</t>
  </si>
  <si>
    <t>Spring Scales Set of 5</t>
  </si>
  <si>
    <t>Frey</t>
  </si>
  <si>
    <t>2 - Texting &amp; Driving</t>
  </si>
  <si>
    <t>Constant Velocity Car (assuming lab done in pairs)</t>
  </si>
  <si>
    <t>Arbor Scientific</t>
  </si>
  <si>
    <t>44-1090</t>
  </si>
  <si>
    <t xml:space="preserve">2 - Texting &amp; Driving </t>
  </si>
  <si>
    <t>PVC 2'' diameter, 10' long, white, cut in half</t>
  </si>
  <si>
    <t>Home Depot</t>
  </si>
  <si>
    <t>2 - Texting &amp; Driving + 3 Energy</t>
  </si>
  <si>
    <t>GoDirect Motion Detectors (Optional)</t>
  </si>
  <si>
    <t>GDX-MD</t>
  </si>
  <si>
    <t>Ball Bearings 1"</t>
  </si>
  <si>
    <t>Optional - Ramp for Bowling Ball (we use two 3'' PVC bolted together)</t>
  </si>
  <si>
    <t>2 - Texting &amp; Driving + 6 - Electricity &amp; Magnetism</t>
  </si>
  <si>
    <t>batteries AA (also for constant velocity cars)</t>
  </si>
  <si>
    <t>Ball Bearings 2"</t>
  </si>
  <si>
    <t>Office Depot</t>
  </si>
  <si>
    <t>3 - Energy</t>
  </si>
  <si>
    <t>Troemner™ Stainless Steel Class 7 Slotted Weight Set</t>
  </si>
  <si>
    <t>Fisher</t>
  </si>
  <si>
    <t>19-216-381</t>
  </si>
  <si>
    <t>Troemner Slotted Stainless-Steel Weight Hanger</t>
  </si>
  <si>
    <t>S97603A</t>
  </si>
  <si>
    <t>Rubberbands (Large Diameter)</t>
  </si>
  <si>
    <t>https://www.amazon.com/Alliance-07800-Non-Latex-Assorted-Resealable/dp/B000NNXY8Y/ref=sr_1_sc_1?s=office-products&amp;ie=UTF8&amp;qid=1501804675&amp;sr=1-1-spell&amp;keywords=briters+file+bands</t>
  </si>
  <si>
    <t xml:space="preserve">3 - Energy </t>
  </si>
  <si>
    <t>string</t>
  </si>
  <si>
    <t>3 - Energy +  6 - Electricity &amp; Magnetism</t>
  </si>
  <si>
    <t>paper clips</t>
  </si>
  <si>
    <t>4 - Force</t>
  </si>
  <si>
    <t>3 - Texting &amp; Driving + 3 Energy</t>
  </si>
  <si>
    <t>Go Direct® Force and Acceleration Sensor</t>
  </si>
  <si>
    <t>GDX-FOR</t>
  </si>
  <si>
    <t>Force Plate</t>
  </si>
  <si>
    <t>FP-BTA</t>
  </si>
  <si>
    <t>hand scale</t>
  </si>
  <si>
    <t>https://www.amazon.com/gp/product/B00ZWNGZFO/ref=oh_aui_detailpage_o00_s00?ie=UTF8&amp;psc=1</t>
  </si>
  <si>
    <t>medium scale</t>
  </si>
  <si>
    <t>https://www.amazon.com/GDEALER-Digital-Kitchen-Compact-Stainless/dp/B01E6RMJSI/ref=pd_sim_79_3?_encoding=UTF8&amp;pd_rd_i=B01E6RMJSI&amp;pd_rd_r=HCNSPG8TMJ663CZM7CV3&amp;pd_rd_w=QDbHU&amp;pd_rd_wg=rMHcy&amp;psc=1&amp;refRID=HCNSPG8TMJ663CZM7CV3</t>
  </si>
  <si>
    <t>Foam</t>
  </si>
  <si>
    <t>https://www.walmart.com/ip/Morning-Glory-Foam-Sheet-96-L-x-24-W-x-1-H/19397512</t>
  </si>
  <si>
    <t>5 - Waves</t>
  </si>
  <si>
    <t>resonant tuning forks</t>
  </si>
  <si>
    <t>S96193</t>
  </si>
  <si>
    <t>tuning forks</t>
  </si>
  <si>
    <t>S68770</t>
  </si>
  <si>
    <t>EISCO Helical Wave form</t>
  </si>
  <si>
    <t>S05823</t>
  </si>
  <si>
    <t>Helical Wave Slinky</t>
  </si>
  <si>
    <t>S96190</t>
  </si>
  <si>
    <t>SUPER SLINKY</t>
  </si>
  <si>
    <t>S96191</t>
  </si>
  <si>
    <t>Microphone (optional)</t>
  </si>
  <si>
    <t>MCA-BTA</t>
  </si>
  <si>
    <t>5 - Waves - Guitar Extension</t>
  </si>
  <si>
    <t>1 in. x 4 in. x 8 ft. Premium Kiln-Dried Square Edge Whitewood Common Board</t>
  </si>
  <si>
    <t>http://www.homedepot.com/p/1-in-x-4-in-x-8-ft-Premium-Kiln-Dried-Square-Edge-Whitewood-Common-Board-914681/100023465</t>
  </si>
  <si>
    <t>Grip-Rite #16-1/2 x 1 in. White Steel Panel Board Nails (6 oz. Pack)</t>
  </si>
  <si>
    <t>http://www.homedepot.com/p/Grip-Rite-16-1-2-x-1-in-White-Steel-Panel-Board-Nails-6-oz-Pack-1PBWH/202308581</t>
  </si>
  <si>
    <t>Everbilt #216 Zinc-Plated Steel Screw Eye (100-Piece per Pack)</t>
  </si>
  <si>
    <t>http://www.homedepot.com/p/Everbilt-216-Zinc-Plated-Steel-Screw-Eye-100-Piece-per-Pack-803262/204273865</t>
  </si>
  <si>
    <t>6 different weights (under size tab) of fishing line</t>
  </si>
  <si>
    <t xml:space="preserve">Amazon </t>
  </si>
  <si>
    <t>https://www.amazon.com/Stren-Impact-Monofilament-Fishing-Clear/dp/B00NWD4NMI/ref=sr_1_4?s=hunting-fishing&amp;ie=UTF8&amp;qid=1504057341&amp;sr=1-4&amp;keywords=fishing+line</t>
  </si>
  <si>
    <t>6 - Electricity &amp; Magnetism</t>
  </si>
  <si>
    <t>3.5 mm male stereo audio Connector, rewirable (to connect speakers to music player) - 10 pack</t>
  </si>
  <si>
    <t>Amazon</t>
  </si>
  <si>
    <t>https://www.amazon.com/Plastic-Housing-HeadPhone-Connector-10Pack/dp/B01N1UW2XK/</t>
  </si>
  <si>
    <t xml:space="preserve">light bulbs (1.5 V) </t>
  </si>
  <si>
    <t>Amazon - 10 pack</t>
  </si>
  <si>
    <t>https://www.amazon.com/Pack-Miniature-Screw-Light-Bulbs/dp/B00ICN6TAC/ref=pd_sim_328_2?_encoding=UTF8&amp;pd_rd_i=B00ICN6TAC&amp;pd_rd_r=H9FBPGAAM7NTFFK9NV87&amp;pd_rd_w=7MSAq&amp;pd_rd_wg=hQrG3&amp;psc=1&amp;refRID=H9FBPGAAM7NTFFK9NV87&amp;dpID=41ly4XMI0bL&amp;preST=_SY445_QL70_&amp;dpSrc=detail</t>
  </si>
  <si>
    <t>Bar Magnets</t>
  </si>
  <si>
    <t>S95957</t>
  </si>
  <si>
    <t>Food Coloring</t>
  </si>
  <si>
    <t>https://www.amazon.com/Spice-Supreme-Assorted-Colors-Yellow/dp/B00GNHIBZU/ref=sr_1_5_s_it?s=grocery&amp;ie=UTF8&amp;qid=1523464596&amp;sr=1-5&amp;keywords=food+coloring</t>
  </si>
  <si>
    <t>magnetic compass (to react to electromagnets)</t>
  </si>
  <si>
    <t>https://www.amazon.com/Type-III-Emergency-Survival-Paracord-Projects/dp/B00I3ROOKY/ref=sr_1_24?s=hi&amp;ie=UTF8&amp;qid=1523464834&amp;sr=1-24&amp;keywords=magnetic+compass</t>
  </si>
  <si>
    <t>Multi meter</t>
  </si>
  <si>
    <t>https://www.amazon.com/gp/product/B01ISAMUA6/ref=s9_acsd_top_hd_bw_b13uEJ_c_x_1_w?pf_rd_m=ATVPDKIKX0DER&amp;pf_rd_s=merchandised-search-3&amp;pf_rd_r=4CKY2N33RHVCHVWPS8JP&amp;pf_rd_t=101&amp;pf_rd_p=84c2e83e-b346-577e-8d79-cc28c0c31dc4&amp;pf_rd_i=15707471</t>
  </si>
  <si>
    <t>ENAMELED MAGNET WIRE 1LB 24AWG (for speakers)</t>
  </si>
  <si>
    <t>S4828D</t>
  </si>
  <si>
    <t>Easy to work with 20 AWG wire (for electrical connections)</t>
  </si>
  <si>
    <t>https://www.amazon.com/TEMCo-AWG-Copper-Magnet-Wire/dp/B00LV90HFC</t>
  </si>
  <si>
    <t>hand held generator</t>
  </si>
  <si>
    <t>S23700</t>
  </si>
  <si>
    <t>20" box fans</t>
  </si>
  <si>
    <t>magnets- neodynium 1/2 diameter x 1/2 high cylindrical</t>
  </si>
  <si>
    <t>NW Magnet</t>
  </si>
  <si>
    <t>KidWind MINI Wind Turbine</t>
  </si>
  <si>
    <t>KW-MWTBD</t>
  </si>
  <si>
    <t>VERNIER ENERGY SENSOR</t>
  </si>
  <si>
    <t>VES-BTA</t>
  </si>
  <si>
    <t>VERNIER VARIABLE LOAD</t>
  </si>
  <si>
    <t>VES-VL</t>
  </si>
  <si>
    <t>Solar Cells</t>
  </si>
  <si>
    <t>KW-SP2V</t>
  </si>
  <si>
    <t>anemometer (optional: to check air speed of fans)</t>
  </si>
  <si>
    <t>ANM-BTA</t>
  </si>
  <si>
    <t>6 - Electricity &amp; Magnetism + 5 Waves Demo</t>
  </si>
  <si>
    <t>electric motors</t>
  </si>
  <si>
    <t>S66181</t>
  </si>
  <si>
    <t>7 - Space Science</t>
  </si>
  <si>
    <t>Light Sensor (Optional: for demo to collect data on light intensity with distance)</t>
  </si>
  <si>
    <t>LS-BTA</t>
  </si>
  <si>
    <t>All</t>
  </si>
  <si>
    <t>Senior Ruler (Metric)</t>
  </si>
  <si>
    <t>S94363</t>
  </si>
  <si>
    <t>Meter Stick</t>
  </si>
  <si>
    <t>S32051</t>
  </si>
  <si>
    <t>whiteboards (2' x 2') {4' x 8' shower board cut into 8 2'x2'}</t>
  </si>
  <si>
    <t>LabQuest Mini or Lab Quest 2 or other connection means</t>
  </si>
  <si>
    <t>LABQ2</t>
  </si>
  <si>
    <t>Access to internet for Project Work and Graphing</t>
  </si>
  <si>
    <t>Whiteboard Markers</t>
  </si>
  <si>
    <t>http://ecosmartworld.com/product/refillable-markers-12-pack-black/?c=cf13ce20305c</t>
  </si>
  <si>
    <t>Protractors (Print on Paper)</t>
  </si>
  <si>
    <t>Stopwatches (if students don't have other timing devices)</t>
  </si>
  <si>
    <t>https://www.amazon.com/MARATHON-Adanac-3000-Digital-Stopwatch/dp/B00BLM6I7K/ref=sr_1_4?ie=UTF8&amp;qid=1501804564&amp;sr=8-4&amp;keywords=stopwatches&amp;th=1&amp;psc=1</t>
  </si>
  <si>
    <t>100' tape measure</t>
  </si>
  <si>
    <t>https://www.amazon.com/Komelon-6611-Fiberglass-Measure-100-Feet/dp/B0000DD6RC</t>
  </si>
  <si>
    <t>7.5 m metric (25 foot) tape measure</t>
  </si>
  <si>
    <t>https://www.amazon.com/Komelon-4930IM-Professional-30-Foot-Metric/dp/B0016A2UHO/ref=sr_1_7?s=hi&amp;ie=UTF8&amp;qid=1496355109&amp;sr=1-7&amp;keywords=metric+tape+measure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</si>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</sst>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0"/>
      <color rgb="FF000000"/>
      <name val="Arial"/>
    </font>
    <font>
      <sz val="18"/>
      <color rgb="FF0000FF"/>
      <name val="Arial Narrow"/>
    </font>
    <font>
      <sz val="10"/>
      <name val="Arial Narrow"/>
    </font>
    <font>
      <sz val="10"/>
      <name val="Arial Narrow"/>
    </font>
    <font>
      <sz val="12"/>
      <color rgb="FFFF0000"/>
      <name val="Arial Narrow"/>
    </font>
    <font>
      <sz val="10"/>
      <color rgb="FFFFFFFF"/>
      <name val="Arial Narrow"/>
    </font>
    <font>
      <sz val="24"/>
      <name val="Arial Narrow"/>
    </font>
    <font>
      <b/>
      <sz val="10"/>
      <name val="Arial Narrow"/>
    </font>
    <font>
      <sz val="10"/>
      <color rgb="FF000000"/>
      <name val="Arial Narrow"/>
    </font>
    <font>
      <sz val="10"/>
      <name val="Arial"/>
    </font>
    <font>
      <u/>
      <sz val="10"/>
      <color rgb="FF0000FF"/>
      <name val="Arial Narrow"/>
    </font>
    <font>
      <u/>
      <sz val="10"/>
      <color rgb="FF1155CC"/>
      <name val="Arial Narrow"/>
    </font>
    <font>
      <u/>
      <sz val="10"/>
      <color rgb="FF0000FF"/>
      <name val="Arial Narrow"/>
    </font>
    <font>
      <u/>
      <sz val="10"/>
      <color rgb="FF0000FF"/>
      <name val="Arial Narrow"/>
    </font>
    <font>
      <u/>
      <sz val="10"/>
      <color rgb="FF0000FF"/>
      <name val="Arial Narrow"/>
    </font>
    <font>
      <u/>
      <sz val="10"/>
      <color rgb="FF0000FF"/>
      <name val="Arial Narrow"/>
    </font>
    <font>
      <u/>
      <sz val="10"/>
      <color rgb="FF4787FF"/>
      <name val="Arial Narrow"/>
    </font>
    <font>
      <u/>
      <sz val="10"/>
      <color rgb="FF1155CC"/>
      <name val="Arial Narrow"/>
    </font>
    <font>
      <u/>
      <sz val="10"/>
      <color rgb="FF1155CC"/>
      <name val="Arial Narrow"/>
    </font>
    <font>
      <b/>
      <sz val="14"/>
      <name val="Arial Narrow"/>
    </font>
    <font>
      <sz val="14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F1C232"/>
        <bgColor rgb="FFF1C232"/>
      </patternFill>
    </fill>
    <fill>
      <patternFill patternType="solid">
        <fgColor rgb="FFCC0000"/>
        <bgColor rgb="FFCC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right" wrapText="1"/>
    </xf>
    <xf numFmtId="164" fontId="7" fillId="4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3" borderId="0" xfId="0" applyFont="1" applyFill="1" applyAlignment="1">
      <alignment horizontal="right" wrapText="1"/>
    </xf>
    <xf numFmtId="164" fontId="7" fillId="3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9" fillId="0" borderId="0" xfId="0" applyFont="1" applyAlignment="1"/>
    <xf numFmtId="0" fontId="2" fillId="0" borderId="0" xfId="0" applyFont="1" applyAlignment="1">
      <alignment wrapText="1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5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164" fontId="19" fillId="6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0" fillId="0" borderId="0" xfId="0" applyFont="1" applyAlignment="1"/>
    <xf numFmtId="0" fontId="4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Type-III-Emergency-Survival-Paracord-Projects/dp/B00I3ROOKY/ref=sr_1_24?s=hi&amp;ie=UTF8&amp;qid=1523464834&amp;sr=1-24&amp;keywords=magnetic+compass" TargetMode="External"/><Relationship Id="rId13" Type="http://schemas.openxmlformats.org/officeDocument/2006/relationships/hyperlink" Target="https://www.amazon.com/Komelon-6611-Fiberglass-Measure-100-Feet/dp/B0000DD6RC" TargetMode="External"/><Relationship Id="rId3" Type="http://schemas.openxmlformats.org/officeDocument/2006/relationships/hyperlink" Target="http://www.homedepot.com/p/Everbilt-216-Zinc-Plated-Steel-Screw-Eye-100-Piece-per-Pack-803262/204273865" TargetMode="External"/><Relationship Id="rId7" Type="http://schemas.openxmlformats.org/officeDocument/2006/relationships/hyperlink" Target="https://www.amazon.com/Spice-Supreme-Assorted-Colors-Yellow/dp/B00GNHIBZU/ref=sr_1_5_s_it?s=grocery&amp;ie=UTF8&amp;qid=1523464596&amp;sr=1-5&amp;keywords=food+coloring" TargetMode="External"/><Relationship Id="rId12" Type="http://schemas.openxmlformats.org/officeDocument/2006/relationships/hyperlink" Target="https://www.amazon.com/MARATHON-Adanac-3000-Digital-Stopwatch/dp/B00BLM6I7K/ref=sr_1_4?ie=UTF8&amp;qid=1501804564&amp;sr=8-4&amp;keywords=stopwatches&amp;th=1&amp;psc=1" TargetMode="External"/><Relationship Id="rId2" Type="http://schemas.openxmlformats.org/officeDocument/2006/relationships/hyperlink" Target="http://www.homedepot.com/p/Grip-Rite-16-1-2-x-1-in-White-Steel-Panel-Board-Nails-6-oz-Pack-1PBWH/202308581" TargetMode="External"/><Relationship Id="rId1" Type="http://schemas.openxmlformats.org/officeDocument/2006/relationships/hyperlink" Target="http://www.homedepot.com/p/1-in-x-4-in-x-8-ft-Premium-Kiln-Dried-Square-Edge-Whitewood-Common-Board-914681/100023465" TargetMode="External"/><Relationship Id="rId6" Type="http://schemas.openxmlformats.org/officeDocument/2006/relationships/hyperlink" Target="https://www.amazon.com/Pack-Miniature-Screw-Light-Bulbs/dp/B00ICN6TAC/ref=pd_sim_328_2?_encoding=UTF8&amp;pd_rd_i=B00ICN6TAC&amp;pd_rd_r=H9FBPGAAM7NTFFK9NV87&amp;pd_rd_w=7MSAq&amp;pd_rd_wg=hQrG3&amp;psc=1&amp;refRID=H9FBPGAAM7NTFFK9NV87&amp;dpID=41ly4XMI0bL&amp;preST=_SY445_QL70_&amp;dpSrc=detail" TargetMode="External"/><Relationship Id="rId11" Type="http://schemas.openxmlformats.org/officeDocument/2006/relationships/hyperlink" Target="http://ecosmartworld.com/product/refillable-markers-12-pack-black/?c=cf13ce20305c" TargetMode="External"/><Relationship Id="rId5" Type="http://schemas.openxmlformats.org/officeDocument/2006/relationships/hyperlink" Target="https://www.amazon.com/Plastic-Housing-HeadPhone-Connector-10Pack/dp/B01N1UW2XK/" TargetMode="External"/><Relationship Id="rId10" Type="http://schemas.openxmlformats.org/officeDocument/2006/relationships/hyperlink" Target="https://www.amazon.com/TEMCo-AWG-Copper-Magnet-Wire/dp/B00LV90HFC" TargetMode="External"/><Relationship Id="rId4" Type="http://schemas.openxmlformats.org/officeDocument/2006/relationships/hyperlink" Target="https://www.amazon.com/Stren-Impact-Monofilament-Fishing-Clear/dp/B00NWD4NMI/ref=sr_1_4?s=hunting-fishing&amp;ie=UTF8&amp;qid=1504057341&amp;sr=1-4&amp;keywords=fishing+line" TargetMode="External"/><Relationship Id="rId9" Type="http://schemas.openxmlformats.org/officeDocument/2006/relationships/hyperlink" Target="https://www.amazon.com/gp/product/B01ISAMUA6/ref=s9_acsd_top_hd_bw_b13uEJ_c_x_1_w?pf_rd_m=ATVPDKIKX0DER&amp;pf_rd_s=merchandised-search-3&amp;pf_rd_r=4CKY2N33RHVCHVWPS8JP&amp;pf_rd_t=101&amp;pf_rd_p=84c2e83e-b346-577e-8d79-cc28c0c31dc4&amp;pf_rd_i=15707471" TargetMode="External"/><Relationship Id="rId14" Type="http://schemas.openxmlformats.org/officeDocument/2006/relationships/hyperlink" Target="https://www.amazon.com/Komelon-4930IM-Professional-30-Foot-Metric/dp/B0016A2UHO/ref=sr_1_7?s=hi&amp;ie=UTF8&amp;qid=1496355109&amp;sr=1-7&amp;keywords=metric+tape+measur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Stren-Impact-Monofilament-Fishing-Clear/dp/B00NWD4NMI/ref=sr_1_4?s=hunting-fishing&amp;ie=UTF8&amp;qid=1504057341&amp;sr=1-4&amp;keywords=fishing+line" TargetMode="External"/><Relationship Id="rId13" Type="http://schemas.openxmlformats.org/officeDocument/2006/relationships/hyperlink" Target="https://www.amazon.com/gp/product/B01ISAMUA6/ref=s9_acsd_top_hd_bw_b13uEJ_c_x_1_w?pf_rd_m=ATVPDKIKX0DER&amp;pf_rd_s=merchandised-search-3&amp;pf_rd_r=4CKY2N33RHVCHVWPS8JP&amp;pf_rd_t=101&amp;pf_rd_p=84c2e83e-b346-577e-8d79-cc28c0c31dc4&amp;pf_rd_i=15707471" TargetMode="External"/><Relationship Id="rId18" Type="http://schemas.openxmlformats.org/officeDocument/2006/relationships/hyperlink" Target="https://www.amazon.com/Komelon-4930IM-Professional-30-Foot-Metric/dp/B0016A2UHO/ref=sr_1_7?s=hi&amp;ie=UTF8&amp;qid=1496355109&amp;sr=1-7&amp;keywords=metric+tape+measure" TargetMode="External"/><Relationship Id="rId3" Type="http://schemas.openxmlformats.org/officeDocument/2006/relationships/hyperlink" Target="https://www.amazon.com/GDEALER-Digital-Kitchen-Compact-Stainless/dp/B01E6RMJSI/ref=pd_sim_79_3?_encoding=UTF8&amp;pd_rd_i=B01E6RMJSI&amp;pd_rd_r=HCNSPG8TMJ663CZM7CV3&amp;pd_rd_w=QDbHU&amp;pd_rd_wg=rMHcy&amp;psc=1&amp;refRID=HCNSPG8TMJ663CZM7CV3" TargetMode="External"/><Relationship Id="rId7" Type="http://schemas.openxmlformats.org/officeDocument/2006/relationships/hyperlink" Target="http://www.homedepot.com/p/Everbilt-216-Zinc-Plated-Steel-Screw-Eye-100-Piece-per-Pack-803262/204273865" TargetMode="External"/><Relationship Id="rId12" Type="http://schemas.openxmlformats.org/officeDocument/2006/relationships/hyperlink" Target="https://www.amazon.com/Type-III-Emergency-Survival-Paracord-Projects/dp/B00I3ROOKY/ref=sr_1_24?s=hi&amp;ie=UTF8&amp;qid=1523464834&amp;sr=1-24&amp;keywords=magnetic+compass" TargetMode="External"/><Relationship Id="rId17" Type="http://schemas.openxmlformats.org/officeDocument/2006/relationships/hyperlink" Target="https://www.amazon.com/Komelon-6611-Fiberglass-Measure-100-Feet/dp/B0000DD6RC" TargetMode="External"/><Relationship Id="rId2" Type="http://schemas.openxmlformats.org/officeDocument/2006/relationships/hyperlink" Target="https://www.amazon.com/gp/product/B00ZWNGZFO/ref=oh_aui_detailpage_o00_s00?ie=UTF8&amp;psc=1" TargetMode="External"/><Relationship Id="rId16" Type="http://schemas.openxmlformats.org/officeDocument/2006/relationships/hyperlink" Target="https://www.amazon.com/MARATHON-Adanac-3000-Digital-Stopwatch/dp/B00BLM6I7K/ref=sr_1_4?ie=UTF8&amp;qid=1501804564&amp;sr=8-4&amp;keywords=stopwatches&amp;th=1&amp;psc=1" TargetMode="External"/><Relationship Id="rId1" Type="http://schemas.openxmlformats.org/officeDocument/2006/relationships/hyperlink" Target="https://www.amazon.com/Alliance-07800-Non-Latex-Assorted-Resealable/dp/B000NNXY8Y/ref=sr_1_sc_1?s=office-products&amp;ie=UTF8&amp;qid=1501804675&amp;sr=1-1-spell&amp;keywords=briters+file+bands" TargetMode="External"/><Relationship Id="rId6" Type="http://schemas.openxmlformats.org/officeDocument/2006/relationships/hyperlink" Target="http://www.homedepot.com/p/Grip-Rite-16-1-2-x-1-in-White-Steel-Panel-Board-Nails-6-oz-Pack-1PBWH/202308581" TargetMode="External"/><Relationship Id="rId11" Type="http://schemas.openxmlformats.org/officeDocument/2006/relationships/hyperlink" Target="https://www.amazon.com/Spice-Supreme-Assorted-Colors-Yellow/dp/B00GNHIBZU/ref=sr_1_5_s_it?s=grocery&amp;ie=UTF8&amp;qid=1523464596&amp;sr=1-5&amp;keywords=food+coloring" TargetMode="External"/><Relationship Id="rId5" Type="http://schemas.openxmlformats.org/officeDocument/2006/relationships/hyperlink" Target="http://www.homedepot.com/p/1-in-x-4-in-x-8-ft-Premium-Kiln-Dried-Square-Edge-Whitewood-Common-Board-914681/100023465" TargetMode="External"/><Relationship Id="rId15" Type="http://schemas.openxmlformats.org/officeDocument/2006/relationships/hyperlink" Target="http://ecosmartworld.com/product/refillable-markers-12-pack-black/?c=cf13ce20305c" TargetMode="External"/><Relationship Id="rId10" Type="http://schemas.openxmlformats.org/officeDocument/2006/relationships/hyperlink" Target="https://www.amazon.com/Pack-Miniature-Screw-Light-Bulbs/dp/B00ICN6TAC/ref=pd_sim_328_2?_encoding=UTF8&amp;pd_rd_i=B00ICN6TAC&amp;pd_rd_r=H9FBPGAAM7NTFFK9NV87&amp;pd_rd_w=7MSAq&amp;pd_rd_wg=hQrG3&amp;psc=1&amp;refRID=H9FBPGAAM7NTFFK9NV87&amp;dpID=41ly4XMI0bL&amp;preST=_SY445_QL70_&amp;dpSrc=detail" TargetMode="External"/><Relationship Id="rId4" Type="http://schemas.openxmlformats.org/officeDocument/2006/relationships/hyperlink" Target="https://www.walmart.com/ip/Morning-Glory-Foam-Sheet-96-L-x-24-W-x-1-H/19397512" TargetMode="External"/><Relationship Id="rId9" Type="http://schemas.openxmlformats.org/officeDocument/2006/relationships/hyperlink" Target="https://www.amazon.com/Plastic-Housing-HeadPhone-Connector-10Pack/dp/B01N1UW2XK/" TargetMode="External"/><Relationship Id="rId14" Type="http://schemas.openxmlformats.org/officeDocument/2006/relationships/hyperlink" Target="https://www.amazon.com/TEMCo-AWG-Copper-Magnet-Wire/dp/B00LV90H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47"/>
  <sheetViews>
    <sheetView tabSelected="1" workbookViewId="0">
      <pane ySplit="3" topLeftCell="A4" activePane="bottomLeft" state="frozen"/>
      <selection pane="bottomLeft" activeCell="B43" sqref="B43"/>
    </sheetView>
  </sheetViews>
  <sheetFormatPr baseColWidth="10" defaultColWidth="14.5" defaultRowHeight="15.75" customHeight="1" x14ac:dyDescent="0.15"/>
  <cols>
    <col min="1" max="1" width="34" customWidth="1"/>
    <col min="2" max="2" width="44.33203125" customWidth="1"/>
    <col min="3" max="3" width="17" customWidth="1"/>
    <col min="4" max="7" width="10" customWidth="1"/>
    <col min="8" max="8" width="3.83203125" customWidth="1"/>
    <col min="10" max="10" width="15" customWidth="1"/>
  </cols>
  <sheetData>
    <row r="1" spans="1:11" ht="41.25" customHeight="1" x14ac:dyDescent="0.15">
      <c r="A1" s="1" t="s">
        <v>0</v>
      </c>
      <c r="B1" s="2"/>
      <c r="C1" s="3"/>
      <c r="D1" s="4"/>
      <c r="E1" s="5"/>
      <c r="F1" s="6"/>
      <c r="G1" s="6"/>
      <c r="H1" s="5"/>
      <c r="I1" s="76" t="s">
        <v>1</v>
      </c>
      <c r="J1" s="75"/>
      <c r="K1" s="7"/>
    </row>
    <row r="2" spans="1:11" ht="20.25" customHeight="1" x14ac:dyDescent="0.15">
      <c r="A2" s="2"/>
      <c r="B2" s="2"/>
      <c r="C2" s="3"/>
      <c r="D2" s="4"/>
      <c r="E2" s="5"/>
      <c r="F2" s="6"/>
      <c r="G2" s="8"/>
      <c r="H2" s="9"/>
      <c r="I2" s="74">
        <v>24</v>
      </c>
      <c r="J2" s="75"/>
      <c r="K2" s="10"/>
    </row>
    <row r="3" spans="1:11" ht="26" x14ac:dyDescent="0.1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5"/>
      <c r="I3" s="16" t="s">
        <v>9</v>
      </c>
      <c r="J3" s="17" t="s">
        <v>10</v>
      </c>
      <c r="K3" s="18"/>
    </row>
    <row r="4" spans="1:11" ht="13" x14ac:dyDescent="0.15">
      <c r="A4" s="19" t="s">
        <v>68</v>
      </c>
      <c r="B4" s="19" t="s">
        <v>69</v>
      </c>
      <c r="C4" s="30" t="s">
        <v>46</v>
      </c>
      <c r="D4" s="20" t="s">
        <v>70</v>
      </c>
      <c r="E4" s="21">
        <v>1</v>
      </c>
      <c r="F4" s="22">
        <v>162</v>
      </c>
      <c r="G4" s="23">
        <f t="shared" ref="G4:G35" si="0">F4*E4</f>
        <v>162</v>
      </c>
      <c r="H4" s="24"/>
      <c r="I4" s="25">
        <f t="shared" ref="I4:I41" si="1">E4*$I$2/24</f>
        <v>1</v>
      </c>
      <c r="J4" s="26">
        <f t="shared" ref="J4:J41" si="2">F4*I4</f>
        <v>162</v>
      </c>
      <c r="K4" s="27"/>
    </row>
    <row r="5" spans="1:11" ht="13" x14ac:dyDescent="0.15">
      <c r="A5" s="19" t="s">
        <v>68</v>
      </c>
      <c r="B5" s="19" t="s">
        <v>71</v>
      </c>
      <c r="C5" s="30" t="s">
        <v>46</v>
      </c>
      <c r="D5" s="20" t="s">
        <v>72</v>
      </c>
      <c r="E5" s="21">
        <v>1</v>
      </c>
      <c r="F5" s="22">
        <v>21</v>
      </c>
      <c r="G5" s="23">
        <f t="shared" si="0"/>
        <v>21</v>
      </c>
      <c r="H5" s="24"/>
      <c r="I5" s="25">
        <f t="shared" si="1"/>
        <v>1</v>
      </c>
      <c r="J5" s="26">
        <f t="shared" si="2"/>
        <v>21</v>
      </c>
      <c r="K5" s="27"/>
    </row>
    <row r="6" spans="1:11" ht="13" x14ac:dyDescent="0.15">
      <c r="A6" s="19" t="s">
        <v>68</v>
      </c>
      <c r="B6" s="19" t="s">
        <v>73</v>
      </c>
      <c r="C6" s="19" t="s">
        <v>46</v>
      </c>
      <c r="D6" s="20" t="s">
        <v>74</v>
      </c>
      <c r="E6" s="21">
        <v>6</v>
      </c>
      <c r="F6" s="22">
        <v>25.25</v>
      </c>
      <c r="G6" s="23">
        <f t="shared" si="0"/>
        <v>151.5</v>
      </c>
      <c r="H6" s="24"/>
      <c r="I6" s="25">
        <f t="shared" si="1"/>
        <v>6</v>
      </c>
      <c r="J6" s="26">
        <f t="shared" si="2"/>
        <v>151.5</v>
      </c>
      <c r="K6" s="27"/>
    </row>
    <row r="7" spans="1:11" ht="13" x14ac:dyDescent="0.15">
      <c r="A7" s="19" t="s">
        <v>68</v>
      </c>
      <c r="B7" s="19" t="s">
        <v>75</v>
      </c>
      <c r="C7" s="19" t="s">
        <v>46</v>
      </c>
      <c r="D7" s="20" t="s">
        <v>76</v>
      </c>
      <c r="E7" s="21">
        <v>2</v>
      </c>
      <c r="F7" s="22">
        <v>41</v>
      </c>
      <c r="G7" s="23">
        <f t="shared" si="0"/>
        <v>82</v>
      </c>
      <c r="H7" s="24"/>
      <c r="I7" s="25">
        <f t="shared" si="1"/>
        <v>2</v>
      </c>
      <c r="J7" s="26">
        <f t="shared" si="2"/>
        <v>82</v>
      </c>
      <c r="K7" s="27"/>
    </row>
    <row r="8" spans="1:11" ht="13" x14ac:dyDescent="0.15">
      <c r="A8" s="19" t="s">
        <v>68</v>
      </c>
      <c r="B8" s="19" t="s">
        <v>77</v>
      </c>
      <c r="C8" s="19" t="s">
        <v>46</v>
      </c>
      <c r="D8" s="20" t="s">
        <v>78</v>
      </c>
      <c r="E8" s="21">
        <v>2</v>
      </c>
      <c r="F8" s="22">
        <v>18</v>
      </c>
      <c r="G8" s="23">
        <f t="shared" si="0"/>
        <v>36</v>
      </c>
      <c r="H8" s="24"/>
      <c r="I8" s="25">
        <f t="shared" si="1"/>
        <v>2</v>
      </c>
      <c r="J8" s="26">
        <f t="shared" si="2"/>
        <v>36</v>
      </c>
      <c r="K8" s="27"/>
    </row>
    <row r="9" spans="1:11" ht="13" x14ac:dyDescent="0.15">
      <c r="A9" s="19" t="s">
        <v>68</v>
      </c>
      <c r="B9" s="19" t="s">
        <v>79</v>
      </c>
      <c r="C9" s="19" t="s">
        <v>23</v>
      </c>
      <c r="D9" s="20" t="s">
        <v>80</v>
      </c>
      <c r="E9" s="21">
        <v>1</v>
      </c>
      <c r="F9" s="22">
        <v>39</v>
      </c>
      <c r="G9" s="23">
        <f t="shared" si="0"/>
        <v>39</v>
      </c>
      <c r="H9" s="24"/>
      <c r="I9" s="25">
        <f t="shared" si="1"/>
        <v>1</v>
      </c>
      <c r="J9" s="26">
        <f t="shared" si="2"/>
        <v>39</v>
      </c>
      <c r="K9" s="27"/>
    </row>
    <row r="10" spans="1:11" ht="13" x14ac:dyDescent="0.15">
      <c r="A10" s="19" t="s">
        <v>81</v>
      </c>
      <c r="B10" s="19" t="s">
        <v>82</v>
      </c>
      <c r="C10" s="19" t="s">
        <v>34</v>
      </c>
      <c r="D10" s="51" t="s">
        <v>83</v>
      </c>
      <c r="E10" s="21">
        <v>8</v>
      </c>
      <c r="F10" s="22">
        <v>3.98</v>
      </c>
      <c r="G10" s="23">
        <f t="shared" si="0"/>
        <v>31.84</v>
      </c>
      <c r="H10" s="24"/>
      <c r="I10" s="25">
        <f t="shared" si="1"/>
        <v>8</v>
      </c>
      <c r="J10" s="26">
        <f t="shared" si="2"/>
        <v>31.84</v>
      </c>
      <c r="K10" s="27"/>
    </row>
    <row r="11" spans="1:11" ht="13" x14ac:dyDescent="0.15">
      <c r="A11" s="19" t="s">
        <v>81</v>
      </c>
      <c r="B11" s="19" t="s">
        <v>84</v>
      </c>
      <c r="C11" s="19" t="s">
        <v>34</v>
      </c>
      <c r="D11" s="51" t="s">
        <v>85</v>
      </c>
      <c r="E11" s="21">
        <v>4</v>
      </c>
      <c r="F11" s="22">
        <v>2.37</v>
      </c>
      <c r="G11" s="23">
        <f t="shared" si="0"/>
        <v>9.48</v>
      </c>
      <c r="H11" s="24"/>
      <c r="I11" s="25">
        <f t="shared" si="1"/>
        <v>4</v>
      </c>
      <c r="J11" s="26">
        <f t="shared" si="2"/>
        <v>9.48</v>
      </c>
      <c r="K11" s="27"/>
    </row>
    <row r="12" spans="1:11" ht="13" x14ac:dyDescent="0.15">
      <c r="A12" s="19" t="s">
        <v>81</v>
      </c>
      <c r="B12" s="19" t="s">
        <v>86</v>
      </c>
      <c r="C12" s="19" t="s">
        <v>34</v>
      </c>
      <c r="D12" s="51" t="s">
        <v>87</v>
      </c>
      <c r="E12" s="21">
        <v>4</v>
      </c>
      <c r="F12" s="22">
        <v>5.98</v>
      </c>
      <c r="G12" s="23">
        <f t="shared" si="0"/>
        <v>23.92</v>
      </c>
      <c r="H12" s="24"/>
      <c r="I12" s="25">
        <f t="shared" si="1"/>
        <v>4</v>
      </c>
      <c r="J12" s="26">
        <f t="shared" si="2"/>
        <v>23.92</v>
      </c>
      <c r="K12" s="27"/>
    </row>
    <row r="13" spans="1:11" ht="13" x14ac:dyDescent="0.15">
      <c r="A13" s="19" t="s">
        <v>81</v>
      </c>
      <c r="B13" s="19" t="s">
        <v>88</v>
      </c>
      <c r="C13" s="19" t="s">
        <v>89</v>
      </c>
      <c r="D13" s="51" t="s">
        <v>90</v>
      </c>
      <c r="E13" s="21">
        <v>6</v>
      </c>
      <c r="F13" s="22">
        <v>10</v>
      </c>
      <c r="G13" s="23">
        <f t="shared" si="0"/>
        <v>60</v>
      </c>
      <c r="H13" s="24"/>
      <c r="I13" s="25">
        <f t="shared" si="1"/>
        <v>6</v>
      </c>
      <c r="J13" s="26">
        <f t="shared" si="2"/>
        <v>60</v>
      </c>
      <c r="K13" s="27"/>
    </row>
    <row r="14" spans="1:11" ht="13" x14ac:dyDescent="0.15">
      <c r="A14" s="19" t="s">
        <v>91</v>
      </c>
      <c r="B14" s="19" t="s">
        <v>92</v>
      </c>
      <c r="C14" s="19" t="s">
        <v>93</v>
      </c>
      <c r="D14" s="51" t="s">
        <v>94</v>
      </c>
      <c r="E14" s="21">
        <v>2</v>
      </c>
      <c r="F14" s="22">
        <v>7</v>
      </c>
      <c r="G14" s="23">
        <f t="shared" si="0"/>
        <v>14</v>
      </c>
      <c r="H14" s="24"/>
      <c r="I14" s="25">
        <f t="shared" si="1"/>
        <v>2</v>
      </c>
      <c r="J14" s="26">
        <f t="shared" si="2"/>
        <v>14</v>
      </c>
      <c r="K14" s="27"/>
    </row>
    <row r="15" spans="1:11" ht="13" x14ac:dyDescent="0.15">
      <c r="A15" s="19" t="s">
        <v>91</v>
      </c>
      <c r="B15" s="30" t="s">
        <v>95</v>
      </c>
      <c r="C15" s="30" t="s">
        <v>96</v>
      </c>
      <c r="D15" s="52" t="s">
        <v>97</v>
      </c>
      <c r="E15" s="53">
        <v>3</v>
      </c>
      <c r="F15" s="29">
        <v>6</v>
      </c>
      <c r="G15" s="23">
        <f t="shared" si="0"/>
        <v>18</v>
      </c>
      <c r="H15" s="24"/>
      <c r="I15" s="25">
        <f t="shared" si="1"/>
        <v>3</v>
      </c>
      <c r="J15" s="26">
        <f t="shared" si="2"/>
        <v>18</v>
      </c>
      <c r="K15" s="27"/>
    </row>
    <row r="16" spans="1:11" ht="13" x14ac:dyDescent="0.15">
      <c r="A16" s="19" t="s">
        <v>91</v>
      </c>
      <c r="B16" s="30" t="s">
        <v>98</v>
      </c>
      <c r="C16" s="30" t="s">
        <v>46</v>
      </c>
      <c r="D16" s="54" t="s">
        <v>99</v>
      </c>
      <c r="E16" s="53">
        <v>1</v>
      </c>
      <c r="F16" s="29">
        <v>11.25</v>
      </c>
      <c r="G16" s="23">
        <f t="shared" si="0"/>
        <v>11.25</v>
      </c>
      <c r="H16" s="24"/>
      <c r="I16" s="25">
        <f t="shared" si="1"/>
        <v>1</v>
      </c>
      <c r="J16" s="26">
        <f t="shared" si="2"/>
        <v>11.25</v>
      </c>
      <c r="K16" s="27"/>
    </row>
    <row r="17" spans="1:11" ht="13" x14ac:dyDescent="0.15">
      <c r="A17" s="19" t="s">
        <v>91</v>
      </c>
      <c r="B17" s="30" t="s">
        <v>100</v>
      </c>
      <c r="C17" s="30" t="s">
        <v>93</v>
      </c>
      <c r="D17" s="52" t="s">
        <v>101</v>
      </c>
      <c r="E17" s="53">
        <v>1</v>
      </c>
      <c r="F17" s="29">
        <v>6</v>
      </c>
      <c r="G17" s="23">
        <f t="shared" si="0"/>
        <v>6</v>
      </c>
      <c r="H17" s="24"/>
      <c r="I17" s="25">
        <f t="shared" si="1"/>
        <v>1</v>
      </c>
      <c r="J17" s="26">
        <f t="shared" si="2"/>
        <v>6</v>
      </c>
      <c r="K17" s="27"/>
    </row>
    <row r="18" spans="1:11" ht="13" x14ac:dyDescent="0.15">
      <c r="A18" s="19" t="s">
        <v>91</v>
      </c>
      <c r="B18" s="30" t="s">
        <v>102</v>
      </c>
      <c r="C18" s="30" t="s">
        <v>93</v>
      </c>
      <c r="D18" s="52" t="s">
        <v>103</v>
      </c>
      <c r="E18" s="53">
        <v>2</v>
      </c>
      <c r="F18" s="29">
        <v>5</v>
      </c>
      <c r="G18" s="23">
        <f t="shared" si="0"/>
        <v>10</v>
      </c>
      <c r="H18" s="24"/>
      <c r="I18" s="25">
        <f t="shared" si="1"/>
        <v>2</v>
      </c>
      <c r="J18" s="26">
        <f t="shared" si="2"/>
        <v>10</v>
      </c>
      <c r="K18" s="27"/>
    </row>
    <row r="19" spans="1:11" ht="13" x14ac:dyDescent="0.15">
      <c r="A19" s="19" t="s">
        <v>91</v>
      </c>
      <c r="B19" s="19" t="s">
        <v>104</v>
      </c>
      <c r="C19" s="19" t="s">
        <v>93</v>
      </c>
      <c r="D19" s="55" t="s">
        <v>105</v>
      </c>
      <c r="E19" s="21">
        <v>4</v>
      </c>
      <c r="F19" s="22">
        <v>10</v>
      </c>
      <c r="G19" s="23">
        <f t="shared" si="0"/>
        <v>40</v>
      </c>
      <c r="H19" s="24"/>
      <c r="I19" s="25">
        <f t="shared" si="1"/>
        <v>4</v>
      </c>
      <c r="J19" s="26">
        <f t="shared" si="2"/>
        <v>40</v>
      </c>
      <c r="K19" s="27"/>
    </row>
    <row r="20" spans="1:11" ht="13" x14ac:dyDescent="0.15">
      <c r="A20" s="19" t="s">
        <v>91</v>
      </c>
      <c r="B20" s="19" t="s">
        <v>106</v>
      </c>
      <c r="C20" s="19" t="s">
        <v>46</v>
      </c>
      <c r="D20" s="20" t="s">
        <v>107</v>
      </c>
      <c r="E20" s="21">
        <v>2</v>
      </c>
      <c r="F20" s="22">
        <v>21</v>
      </c>
      <c r="G20" s="23">
        <f t="shared" si="0"/>
        <v>42</v>
      </c>
      <c r="H20" s="24"/>
      <c r="I20" s="25">
        <f t="shared" si="1"/>
        <v>2</v>
      </c>
      <c r="J20" s="26">
        <f t="shared" si="2"/>
        <v>42</v>
      </c>
      <c r="K20" s="27"/>
    </row>
    <row r="21" spans="1:11" ht="13" x14ac:dyDescent="0.15">
      <c r="A21" s="19" t="s">
        <v>91</v>
      </c>
      <c r="B21" s="19" t="s">
        <v>108</v>
      </c>
      <c r="C21" s="19" t="s">
        <v>93</v>
      </c>
      <c r="D21" s="51" t="s">
        <v>109</v>
      </c>
      <c r="E21" s="21">
        <v>1</v>
      </c>
      <c r="F21" s="22">
        <v>18</v>
      </c>
      <c r="G21" s="23">
        <f t="shared" si="0"/>
        <v>18</v>
      </c>
      <c r="H21" s="24"/>
      <c r="I21" s="25">
        <f t="shared" si="1"/>
        <v>1</v>
      </c>
      <c r="J21" s="26">
        <f t="shared" si="2"/>
        <v>18</v>
      </c>
      <c r="K21" s="27"/>
    </row>
    <row r="22" spans="1:11" ht="13" x14ac:dyDescent="0.15">
      <c r="A22" s="19" t="s">
        <v>91</v>
      </c>
      <c r="B22" s="19" t="s">
        <v>110</v>
      </c>
      <c r="C22" s="19" t="s">
        <v>46</v>
      </c>
      <c r="D22" s="20" t="s">
        <v>111</v>
      </c>
      <c r="E22" s="21">
        <v>8</v>
      </c>
      <c r="F22" s="22">
        <v>13</v>
      </c>
      <c r="G22" s="23">
        <f t="shared" si="0"/>
        <v>104</v>
      </c>
      <c r="H22" s="24"/>
      <c r="I22" s="25">
        <f t="shared" si="1"/>
        <v>8</v>
      </c>
      <c r="J22" s="26">
        <f t="shared" si="2"/>
        <v>104</v>
      </c>
      <c r="K22" s="27"/>
    </row>
    <row r="23" spans="1:11" ht="13" x14ac:dyDescent="0.15">
      <c r="A23" s="19" t="s">
        <v>91</v>
      </c>
      <c r="B23" s="30" t="s">
        <v>112</v>
      </c>
      <c r="C23" s="19" t="s">
        <v>34</v>
      </c>
      <c r="D23" s="28"/>
      <c r="E23" s="21">
        <v>4</v>
      </c>
      <c r="F23" s="22">
        <v>13.97</v>
      </c>
      <c r="G23" s="23">
        <f t="shared" si="0"/>
        <v>55.88</v>
      </c>
      <c r="H23" s="24"/>
      <c r="I23" s="25">
        <f t="shared" si="1"/>
        <v>4</v>
      </c>
      <c r="J23" s="26">
        <f t="shared" si="2"/>
        <v>55.88</v>
      </c>
      <c r="K23" s="27"/>
    </row>
    <row r="24" spans="1:11" ht="13" x14ac:dyDescent="0.15">
      <c r="A24" s="19" t="s">
        <v>91</v>
      </c>
      <c r="B24" s="30" t="s">
        <v>113</v>
      </c>
      <c r="C24" s="19" t="s">
        <v>114</v>
      </c>
      <c r="D24" s="28"/>
      <c r="E24" s="21">
        <v>16</v>
      </c>
      <c r="F24" s="22">
        <v>2.5</v>
      </c>
      <c r="G24" s="23">
        <f t="shared" si="0"/>
        <v>40</v>
      </c>
      <c r="H24" s="24"/>
      <c r="I24" s="25">
        <f t="shared" si="1"/>
        <v>16</v>
      </c>
      <c r="J24" s="26">
        <f t="shared" si="2"/>
        <v>40</v>
      </c>
      <c r="K24" s="27"/>
    </row>
    <row r="25" spans="1:11" ht="13" x14ac:dyDescent="0.15">
      <c r="A25" s="19" t="s">
        <v>91</v>
      </c>
      <c r="B25" s="19" t="s">
        <v>115</v>
      </c>
      <c r="C25" s="19" t="s">
        <v>23</v>
      </c>
      <c r="D25" s="20" t="s">
        <v>116</v>
      </c>
      <c r="E25" s="21">
        <v>4</v>
      </c>
      <c r="F25" s="22">
        <v>62</v>
      </c>
      <c r="G25" s="23">
        <f t="shared" si="0"/>
        <v>248</v>
      </c>
      <c r="H25" s="24"/>
      <c r="I25" s="25">
        <f t="shared" si="1"/>
        <v>4</v>
      </c>
      <c r="J25" s="26">
        <f t="shared" si="2"/>
        <v>248</v>
      </c>
      <c r="K25" s="27"/>
    </row>
    <row r="26" spans="1:11" ht="13" x14ac:dyDescent="0.15">
      <c r="A26" s="19" t="s">
        <v>91</v>
      </c>
      <c r="B26" s="19" t="s">
        <v>117</v>
      </c>
      <c r="C26" s="19" t="s">
        <v>23</v>
      </c>
      <c r="D26" s="20" t="s">
        <v>118</v>
      </c>
      <c r="E26" s="21">
        <v>4</v>
      </c>
      <c r="F26" s="22">
        <v>79</v>
      </c>
      <c r="G26" s="23">
        <f t="shared" si="0"/>
        <v>316</v>
      </c>
      <c r="H26" s="24"/>
      <c r="I26" s="25">
        <f t="shared" si="1"/>
        <v>4</v>
      </c>
      <c r="J26" s="26">
        <f t="shared" si="2"/>
        <v>316</v>
      </c>
      <c r="K26" s="27"/>
    </row>
    <row r="27" spans="1:11" ht="13" x14ac:dyDescent="0.15">
      <c r="A27" s="19" t="s">
        <v>91</v>
      </c>
      <c r="B27" s="19" t="s">
        <v>119</v>
      </c>
      <c r="C27" s="19" t="s">
        <v>23</v>
      </c>
      <c r="D27" s="20" t="s">
        <v>120</v>
      </c>
      <c r="E27" s="21">
        <v>4</v>
      </c>
      <c r="F27" s="22">
        <v>59</v>
      </c>
      <c r="G27" s="23">
        <f t="shared" si="0"/>
        <v>236</v>
      </c>
      <c r="H27" s="24"/>
      <c r="I27" s="25">
        <f t="shared" si="1"/>
        <v>4</v>
      </c>
      <c r="J27" s="26">
        <f t="shared" si="2"/>
        <v>236</v>
      </c>
      <c r="K27" s="27"/>
    </row>
    <row r="28" spans="1:11" ht="13" x14ac:dyDescent="0.15">
      <c r="A28" s="19" t="s">
        <v>91</v>
      </c>
      <c r="B28" s="19" t="s">
        <v>121</v>
      </c>
      <c r="C28" s="19" t="s">
        <v>23</v>
      </c>
      <c r="D28" s="20" t="s">
        <v>122</v>
      </c>
      <c r="E28" s="21">
        <v>4</v>
      </c>
      <c r="F28" s="22">
        <v>11</v>
      </c>
      <c r="G28" s="23">
        <f t="shared" si="0"/>
        <v>44</v>
      </c>
      <c r="H28" s="24"/>
      <c r="I28" s="25">
        <f t="shared" si="1"/>
        <v>4</v>
      </c>
      <c r="J28" s="26">
        <f t="shared" si="2"/>
        <v>44</v>
      </c>
      <c r="K28" s="27"/>
    </row>
    <row r="29" spans="1:11" ht="13" x14ac:dyDescent="0.15">
      <c r="A29" s="19" t="s">
        <v>91</v>
      </c>
      <c r="B29" s="19" t="s">
        <v>123</v>
      </c>
      <c r="C29" s="19" t="s">
        <v>23</v>
      </c>
      <c r="D29" s="20" t="s">
        <v>124</v>
      </c>
      <c r="E29" s="21">
        <v>1</v>
      </c>
      <c r="F29" s="22">
        <v>89</v>
      </c>
      <c r="G29" s="23">
        <f t="shared" si="0"/>
        <v>89</v>
      </c>
      <c r="H29" s="24"/>
      <c r="I29" s="25">
        <f t="shared" si="1"/>
        <v>1</v>
      </c>
      <c r="J29" s="26">
        <f t="shared" si="2"/>
        <v>89</v>
      </c>
      <c r="K29" s="27"/>
    </row>
    <row r="30" spans="1:11" ht="13" x14ac:dyDescent="0.15">
      <c r="A30" s="19" t="s">
        <v>125</v>
      </c>
      <c r="B30" s="19" t="s">
        <v>126</v>
      </c>
      <c r="C30" s="30" t="s">
        <v>46</v>
      </c>
      <c r="D30" s="20" t="s">
        <v>127</v>
      </c>
      <c r="E30" s="21">
        <v>4</v>
      </c>
      <c r="F30" s="22">
        <v>3</v>
      </c>
      <c r="G30" s="23">
        <f t="shared" si="0"/>
        <v>12</v>
      </c>
      <c r="H30" s="24"/>
      <c r="I30" s="25">
        <f t="shared" si="1"/>
        <v>4</v>
      </c>
      <c r="J30" s="26">
        <f t="shared" si="2"/>
        <v>12</v>
      </c>
      <c r="K30" s="27"/>
    </row>
    <row r="31" spans="1:11" ht="13" x14ac:dyDescent="0.15">
      <c r="A31" s="19" t="s">
        <v>128</v>
      </c>
      <c r="B31" s="19" t="s">
        <v>129</v>
      </c>
      <c r="C31" s="19" t="s">
        <v>23</v>
      </c>
      <c r="D31" s="20" t="s">
        <v>130</v>
      </c>
      <c r="E31" s="21">
        <v>1</v>
      </c>
      <c r="F31" s="22">
        <v>55</v>
      </c>
      <c r="G31" s="23">
        <f t="shared" si="0"/>
        <v>55</v>
      </c>
      <c r="H31" s="24"/>
      <c r="I31" s="25">
        <f t="shared" si="1"/>
        <v>1</v>
      </c>
      <c r="J31" s="26">
        <f t="shared" si="2"/>
        <v>55</v>
      </c>
      <c r="K31" s="27"/>
    </row>
    <row r="32" spans="1:11" ht="13" x14ac:dyDescent="0.15">
      <c r="A32" s="19" t="s">
        <v>131</v>
      </c>
      <c r="B32" s="19" t="s">
        <v>132</v>
      </c>
      <c r="C32" s="19" t="s">
        <v>46</v>
      </c>
      <c r="D32" s="54" t="s">
        <v>133</v>
      </c>
      <c r="E32" s="21">
        <v>24</v>
      </c>
      <c r="F32" s="22">
        <v>1.1499999999999999</v>
      </c>
      <c r="G32" s="23">
        <f t="shared" si="0"/>
        <v>27.599999999999998</v>
      </c>
      <c r="H32" s="24"/>
      <c r="I32" s="25">
        <f t="shared" si="1"/>
        <v>24</v>
      </c>
      <c r="J32" s="26">
        <f t="shared" si="2"/>
        <v>27.599999999999998</v>
      </c>
      <c r="K32" s="27"/>
    </row>
    <row r="33" spans="1:11" ht="13" x14ac:dyDescent="0.15">
      <c r="A33" s="19" t="s">
        <v>131</v>
      </c>
      <c r="B33" s="19" t="s">
        <v>134</v>
      </c>
      <c r="C33" s="19" t="s">
        <v>46</v>
      </c>
      <c r="D33" s="54" t="s">
        <v>135</v>
      </c>
      <c r="E33" s="21">
        <v>8</v>
      </c>
      <c r="F33" s="22">
        <v>6</v>
      </c>
      <c r="G33" s="23">
        <f t="shared" si="0"/>
        <v>48</v>
      </c>
      <c r="H33" s="24"/>
      <c r="I33" s="25">
        <f t="shared" si="1"/>
        <v>8</v>
      </c>
      <c r="J33" s="26">
        <f t="shared" si="2"/>
        <v>48</v>
      </c>
      <c r="K33" s="27"/>
    </row>
    <row r="34" spans="1:11" ht="13" x14ac:dyDescent="0.15">
      <c r="A34" s="56" t="s">
        <v>131</v>
      </c>
      <c r="B34" s="56" t="s">
        <v>136</v>
      </c>
      <c r="C34" s="19" t="s">
        <v>34</v>
      </c>
      <c r="D34" s="57"/>
      <c r="E34" s="58">
        <v>24</v>
      </c>
      <c r="F34" s="59">
        <v>2</v>
      </c>
      <c r="G34" s="23">
        <f t="shared" si="0"/>
        <v>48</v>
      </c>
      <c r="H34" s="24"/>
      <c r="I34" s="25">
        <f t="shared" si="1"/>
        <v>24</v>
      </c>
      <c r="J34" s="26">
        <f t="shared" si="2"/>
        <v>48</v>
      </c>
      <c r="K34" s="27"/>
    </row>
    <row r="35" spans="1:11" ht="13" x14ac:dyDescent="0.15">
      <c r="A35" s="19" t="s">
        <v>131</v>
      </c>
      <c r="B35" s="19" t="s">
        <v>137</v>
      </c>
      <c r="C35" s="19" t="s">
        <v>23</v>
      </c>
      <c r="D35" s="20" t="s">
        <v>138</v>
      </c>
      <c r="E35" s="21">
        <v>4</v>
      </c>
      <c r="F35" s="22">
        <v>149</v>
      </c>
      <c r="G35" s="23">
        <f t="shared" si="0"/>
        <v>596</v>
      </c>
      <c r="H35" s="24"/>
      <c r="I35" s="25">
        <f t="shared" si="1"/>
        <v>4</v>
      </c>
      <c r="J35" s="26">
        <f t="shared" si="2"/>
        <v>596</v>
      </c>
      <c r="K35" s="27"/>
    </row>
    <row r="36" spans="1:11" ht="13" x14ac:dyDescent="0.15">
      <c r="A36" s="19" t="s">
        <v>131</v>
      </c>
      <c r="B36" s="19" t="s">
        <v>139</v>
      </c>
      <c r="C36" s="27"/>
      <c r="D36" s="28"/>
      <c r="E36" s="24"/>
      <c r="F36" s="22">
        <v>0</v>
      </c>
      <c r="G36" s="37">
        <f t="shared" ref="G36:G40" si="3">(D36+E36)*F36</f>
        <v>0</v>
      </c>
      <c r="H36" s="24"/>
      <c r="I36" s="25">
        <f t="shared" si="1"/>
        <v>0</v>
      </c>
      <c r="J36" s="26">
        <f t="shared" si="2"/>
        <v>0</v>
      </c>
      <c r="K36" s="27"/>
    </row>
    <row r="37" spans="1:11" ht="13" x14ac:dyDescent="0.15">
      <c r="A37" s="19" t="s">
        <v>131</v>
      </c>
      <c r="B37" s="19" t="s">
        <v>140</v>
      </c>
      <c r="C37" s="60" t="s">
        <v>141</v>
      </c>
      <c r="D37" s="28"/>
      <c r="E37" s="21">
        <v>5</v>
      </c>
      <c r="F37" s="22">
        <v>16.95</v>
      </c>
      <c r="G37" s="37">
        <f t="shared" si="3"/>
        <v>84.75</v>
      </c>
      <c r="H37" s="24"/>
      <c r="I37" s="25">
        <f t="shared" si="1"/>
        <v>5</v>
      </c>
      <c r="J37" s="26">
        <f t="shared" si="2"/>
        <v>84.75</v>
      </c>
      <c r="K37" s="27"/>
    </row>
    <row r="38" spans="1:11" ht="13" x14ac:dyDescent="0.15">
      <c r="A38" s="19" t="s">
        <v>131</v>
      </c>
      <c r="B38" s="19" t="s">
        <v>142</v>
      </c>
      <c r="C38" s="19"/>
      <c r="D38" s="28"/>
      <c r="E38" s="21">
        <v>8</v>
      </c>
      <c r="F38" s="22">
        <v>0</v>
      </c>
      <c r="G38" s="37">
        <f t="shared" si="3"/>
        <v>0</v>
      </c>
      <c r="H38" s="24"/>
      <c r="I38" s="25">
        <f t="shared" si="1"/>
        <v>8</v>
      </c>
      <c r="J38" s="26">
        <f t="shared" si="2"/>
        <v>0</v>
      </c>
      <c r="K38" s="27"/>
    </row>
    <row r="39" spans="1:11" ht="13" x14ac:dyDescent="0.15">
      <c r="A39" s="32" t="s">
        <v>131</v>
      </c>
      <c r="B39" s="32" t="s">
        <v>143</v>
      </c>
      <c r="C39" s="40" t="s">
        <v>144</v>
      </c>
      <c r="D39" s="41"/>
      <c r="E39" s="42">
        <v>1</v>
      </c>
      <c r="F39" s="43">
        <v>8</v>
      </c>
      <c r="G39" s="37">
        <f t="shared" si="3"/>
        <v>8</v>
      </c>
      <c r="H39" s="24"/>
      <c r="I39" s="25">
        <f t="shared" si="1"/>
        <v>1</v>
      </c>
      <c r="J39" s="26">
        <f t="shared" si="2"/>
        <v>8</v>
      </c>
      <c r="K39" s="27"/>
    </row>
    <row r="40" spans="1:11" ht="13" x14ac:dyDescent="0.15">
      <c r="A40" s="61" t="s">
        <v>131</v>
      </c>
      <c r="B40" s="44" t="s">
        <v>145</v>
      </c>
      <c r="C40" s="45" t="s">
        <v>146</v>
      </c>
      <c r="D40" s="46"/>
      <c r="E40" s="47">
        <v>1</v>
      </c>
      <c r="F40" s="48">
        <v>17</v>
      </c>
      <c r="G40" s="37">
        <f t="shared" si="3"/>
        <v>17</v>
      </c>
      <c r="H40" s="24"/>
      <c r="I40" s="25">
        <f t="shared" si="1"/>
        <v>1</v>
      </c>
      <c r="J40" s="26">
        <f t="shared" si="2"/>
        <v>17</v>
      </c>
      <c r="K40" s="27"/>
    </row>
    <row r="41" spans="1:11" ht="13" x14ac:dyDescent="0.15">
      <c r="A41" s="62" t="s">
        <v>131</v>
      </c>
      <c r="B41" s="44" t="s">
        <v>147</v>
      </c>
      <c r="C41" s="63" t="s">
        <v>148</v>
      </c>
      <c r="D41" s="64"/>
      <c r="E41" s="47">
        <v>8</v>
      </c>
      <c r="F41" s="48">
        <v>7</v>
      </c>
      <c r="G41" s="37">
        <f>F41*E41</f>
        <v>56</v>
      </c>
      <c r="H41" s="48"/>
      <c r="I41" s="25">
        <f t="shared" si="1"/>
        <v>8</v>
      </c>
      <c r="J41" s="26">
        <f t="shared" si="2"/>
        <v>56</v>
      </c>
      <c r="K41" s="27"/>
    </row>
    <row r="42" spans="1:11" ht="18" x14ac:dyDescent="0.2">
      <c r="A42" s="65"/>
      <c r="B42" s="65" t="s">
        <v>149</v>
      </c>
      <c r="C42" s="66"/>
      <c r="D42" s="67"/>
      <c r="E42" s="68"/>
      <c r="F42" s="69"/>
      <c r="G42" s="70">
        <f>SUM(G4:G31)</f>
        <v>1975.87</v>
      </c>
      <c r="H42" s="68"/>
      <c r="I42" s="71"/>
      <c r="J42" s="72">
        <f>SUM(J4:J31)</f>
        <v>1975.87</v>
      </c>
      <c r="K42" s="66"/>
    </row>
    <row r="43" spans="1:11" ht="13" x14ac:dyDescent="0.15">
      <c r="A43" s="27"/>
      <c r="B43" s="27"/>
      <c r="C43" s="27"/>
      <c r="D43" s="28"/>
      <c r="E43" s="24"/>
      <c r="F43" s="73"/>
      <c r="G43" s="73"/>
      <c r="H43" s="24"/>
      <c r="I43" s="24"/>
      <c r="J43" s="73"/>
      <c r="K43" s="27"/>
    </row>
    <row r="44" spans="1:11" ht="13" x14ac:dyDescent="0.15">
      <c r="A44" s="27"/>
      <c r="B44" s="27"/>
      <c r="C44" s="27"/>
      <c r="D44" s="28"/>
      <c r="E44" s="24"/>
      <c r="F44" s="73"/>
      <c r="G44" s="73"/>
      <c r="H44" s="24"/>
      <c r="I44" s="24"/>
      <c r="J44" s="73"/>
      <c r="K44" s="27"/>
    </row>
    <row r="45" spans="1:11" ht="13" x14ac:dyDescent="0.15">
      <c r="A45" s="27"/>
      <c r="B45" s="27"/>
      <c r="C45" s="27"/>
      <c r="D45" s="28"/>
      <c r="E45" s="24"/>
      <c r="F45" s="73"/>
      <c r="G45" s="73"/>
      <c r="H45" s="24"/>
      <c r="I45" s="24"/>
      <c r="J45" s="73"/>
      <c r="K45" s="27"/>
    </row>
    <row r="46" spans="1:11" ht="13" x14ac:dyDescent="0.15">
      <c r="A46" s="27"/>
      <c r="B46" s="27"/>
      <c r="C46" s="27"/>
      <c r="D46" s="28"/>
      <c r="E46" s="24"/>
      <c r="F46" s="73"/>
      <c r="G46" s="73"/>
      <c r="H46" s="24"/>
      <c r="I46" s="24"/>
      <c r="J46" s="73"/>
      <c r="K46" s="27"/>
    </row>
    <row r="47" spans="1:11" ht="13" x14ac:dyDescent="0.15">
      <c r="A47" s="27"/>
      <c r="B47" s="27"/>
      <c r="C47" s="27"/>
      <c r="D47" s="28"/>
      <c r="E47" s="24"/>
      <c r="F47" s="73"/>
      <c r="G47" s="73"/>
      <c r="H47" s="24"/>
      <c r="I47" s="24"/>
      <c r="J47" s="73"/>
      <c r="K47" s="27"/>
    </row>
  </sheetData>
  <mergeCells count="2">
    <mergeCell ref="I2:J2"/>
    <mergeCell ref="I1:J1"/>
  </mergeCells>
  <hyperlinks>
    <hyperlink ref="D10" r:id="rId1" xr:uid="{00000000-0004-0000-0000-000004000000}"/>
    <hyperlink ref="D11" r:id="rId2" xr:uid="{00000000-0004-0000-0000-000005000000}"/>
    <hyperlink ref="D12" r:id="rId3" xr:uid="{00000000-0004-0000-0000-000006000000}"/>
    <hyperlink ref="D13" r:id="rId4" xr:uid="{00000000-0004-0000-0000-000007000000}"/>
    <hyperlink ref="D14" r:id="rId5" xr:uid="{00000000-0004-0000-0000-000008000000}"/>
    <hyperlink ref="D15" r:id="rId6" xr:uid="{00000000-0004-0000-0000-000009000000}"/>
    <hyperlink ref="D17" r:id="rId7" xr:uid="{00000000-0004-0000-0000-00000A000000}"/>
    <hyperlink ref="D18" r:id="rId8" xr:uid="{00000000-0004-0000-0000-00000B000000}"/>
    <hyperlink ref="D19" r:id="rId9" xr:uid="{00000000-0004-0000-0000-00000C000000}"/>
    <hyperlink ref="D21" r:id="rId10" xr:uid="{00000000-0004-0000-0000-00000D000000}"/>
    <hyperlink ref="C37" r:id="rId11" xr:uid="{00000000-0004-0000-0000-00000E000000}"/>
    <hyperlink ref="C39" r:id="rId12" xr:uid="{00000000-0004-0000-0000-00000F000000}"/>
    <hyperlink ref="C40" r:id="rId13" xr:uid="{00000000-0004-0000-0000-000010000000}"/>
    <hyperlink ref="C41" r:id="rId14" xr:uid="{00000000-0004-0000-0000-000011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L71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34" customWidth="1"/>
    <col min="2" max="2" width="44.33203125" customWidth="1"/>
    <col min="3" max="3" width="17" customWidth="1"/>
    <col min="4" max="8" width="10" customWidth="1"/>
    <col min="9" max="9" width="3.83203125" customWidth="1"/>
    <col min="11" max="11" width="15" customWidth="1"/>
  </cols>
  <sheetData>
    <row r="1" spans="1:12" ht="41.25" customHeight="1" x14ac:dyDescent="0.15">
      <c r="A1" s="1" t="s">
        <v>0</v>
      </c>
      <c r="B1" s="2"/>
      <c r="C1" s="3"/>
      <c r="D1" s="4"/>
      <c r="E1" s="5"/>
      <c r="F1" s="5"/>
      <c r="G1" s="6"/>
      <c r="H1" s="6"/>
      <c r="I1" s="5"/>
      <c r="J1" s="76" t="s">
        <v>1</v>
      </c>
      <c r="K1" s="75"/>
      <c r="L1" s="7"/>
    </row>
    <row r="2" spans="1:12" ht="20.25" customHeight="1" x14ac:dyDescent="0.15">
      <c r="A2" s="2"/>
      <c r="B2" s="2"/>
      <c r="C2" s="3"/>
      <c r="D2" s="4"/>
      <c r="E2" s="5"/>
      <c r="F2" s="5"/>
      <c r="G2" s="6"/>
      <c r="H2" s="8"/>
      <c r="I2" s="9"/>
      <c r="J2" s="74">
        <v>24</v>
      </c>
      <c r="K2" s="75"/>
      <c r="L2" s="10"/>
    </row>
    <row r="3" spans="1:12" ht="26" x14ac:dyDescent="0.15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 t="s">
        <v>6</v>
      </c>
      <c r="G3" s="13" t="s">
        <v>7</v>
      </c>
      <c r="H3" s="14" t="s">
        <v>8</v>
      </c>
      <c r="I3" s="15"/>
      <c r="J3" s="16" t="s">
        <v>9</v>
      </c>
      <c r="K3" s="17" t="s">
        <v>10</v>
      </c>
      <c r="L3" s="18"/>
    </row>
    <row r="4" spans="1:12" ht="13" x14ac:dyDescent="0.15">
      <c r="A4" s="19" t="s">
        <v>11</v>
      </c>
      <c r="B4" s="19" t="s">
        <v>12</v>
      </c>
      <c r="C4" s="19" t="s">
        <v>13</v>
      </c>
      <c r="D4" s="20">
        <v>584580</v>
      </c>
      <c r="E4" s="21">
        <f t="shared" ref="E4:E61" si="0">F4/4</f>
        <v>2</v>
      </c>
      <c r="F4" s="21">
        <v>8</v>
      </c>
      <c r="G4" s="22">
        <v>1.99</v>
      </c>
      <c r="H4" s="23">
        <f>G4*F4</f>
        <v>15.92</v>
      </c>
      <c r="I4" s="24"/>
      <c r="J4" s="25">
        <f t="shared" ref="J4:J65" si="1">F4*$J$2/24</f>
        <v>8</v>
      </c>
      <c r="K4" s="26">
        <f t="shared" ref="K4:K65" si="2">G4*J4</f>
        <v>15.92</v>
      </c>
      <c r="L4" s="27"/>
    </row>
    <row r="5" spans="1:12" ht="13" x14ac:dyDescent="0.15">
      <c r="A5" s="19" t="s">
        <v>11</v>
      </c>
      <c r="B5" s="19" t="s">
        <v>14</v>
      </c>
      <c r="C5" s="19"/>
      <c r="D5" s="28"/>
      <c r="E5" s="21">
        <f t="shared" si="0"/>
        <v>0</v>
      </c>
      <c r="F5" s="21"/>
      <c r="G5" s="29"/>
      <c r="H5" s="23"/>
      <c r="I5" s="24"/>
      <c r="J5" s="25">
        <f t="shared" si="1"/>
        <v>0</v>
      </c>
      <c r="K5" s="26">
        <f t="shared" si="2"/>
        <v>0</v>
      </c>
      <c r="L5" s="27"/>
    </row>
    <row r="6" spans="1:12" ht="13" x14ac:dyDescent="0.15">
      <c r="A6" s="19" t="s">
        <v>15</v>
      </c>
      <c r="B6" s="19" t="s">
        <v>16</v>
      </c>
      <c r="C6" s="19" t="s">
        <v>17</v>
      </c>
      <c r="D6" s="28"/>
      <c r="E6" s="21">
        <f t="shared" si="0"/>
        <v>100</v>
      </c>
      <c r="F6" s="21">
        <v>400</v>
      </c>
      <c r="G6" s="29">
        <v>0.03</v>
      </c>
      <c r="H6" s="23">
        <f t="shared" ref="H6:H7" si="3">G6*F6</f>
        <v>12</v>
      </c>
      <c r="I6" s="24"/>
      <c r="J6" s="25">
        <f t="shared" si="1"/>
        <v>400</v>
      </c>
      <c r="K6" s="26">
        <f t="shared" si="2"/>
        <v>12</v>
      </c>
      <c r="L6" s="27"/>
    </row>
    <row r="7" spans="1:12" ht="13" x14ac:dyDescent="0.15">
      <c r="A7" s="19" t="s">
        <v>18</v>
      </c>
      <c r="B7" s="19" t="s">
        <v>19</v>
      </c>
      <c r="C7" s="19" t="s">
        <v>17</v>
      </c>
      <c r="D7" s="28"/>
      <c r="E7" s="21">
        <f t="shared" si="0"/>
        <v>75</v>
      </c>
      <c r="F7" s="21">
        <v>300</v>
      </c>
      <c r="G7" s="29">
        <v>0.13</v>
      </c>
      <c r="H7" s="23">
        <f t="shared" si="3"/>
        <v>39</v>
      </c>
      <c r="I7" s="24"/>
      <c r="J7" s="25">
        <f t="shared" si="1"/>
        <v>300</v>
      </c>
      <c r="K7" s="26">
        <f t="shared" si="2"/>
        <v>39</v>
      </c>
      <c r="L7" s="27"/>
    </row>
    <row r="8" spans="1:12" ht="13" x14ac:dyDescent="0.15">
      <c r="A8" s="19" t="s">
        <v>20</v>
      </c>
      <c r="B8" s="19" t="s">
        <v>21</v>
      </c>
      <c r="C8" s="19"/>
      <c r="D8" s="20"/>
      <c r="E8" s="21">
        <f t="shared" si="0"/>
        <v>0.25</v>
      </c>
      <c r="F8" s="21">
        <v>1</v>
      </c>
      <c r="G8" s="22"/>
      <c r="H8" s="23"/>
      <c r="I8" s="24"/>
      <c r="J8" s="25">
        <f t="shared" si="1"/>
        <v>1</v>
      </c>
      <c r="K8" s="26">
        <f t="shared" si="2"/>
        <v>0</v>
      </c>
      <c r="L8" s="27"/>
    </row>
    <row r="9" spans="1:12" ht="13" x14ac:dyDescent="0.15">
      <c r="A9" s="19" t="s">
        <v>20</v>
      </c>
      <c r="B9" s="19" t="s">
        <v>22</v>
      </c>
      <c r="C9" s="19" t="s">
        <v>23</v>
      </c>
      <c r="D9" s="20" t="s">
        <v>24</v>
      </c>
      <c r="E9" s="21">
        <f t="shared" si="0"/>
        <v>1</v>
      </c>
      <c r="F9" s="21">
        <v>4</v>
      </c>
      <c r="G9" s="22">
        <v>18</v>
      </c>
      <c r="H9" s="23">
        <f t="shared" ref="H9:H14" si="4">G9*F9</f>
        <v>72</v>
      </c>
      <c r="I9" s="24"/>
      <c r="J9" s="25">
        <f t="shared" si="1"/>
        <v>4</v>
      </c>
      <c r="K9" s="26">
        <f t="shared" si="2"/>
        <v>72</v>
      </c>
      <c r="L9" s="27"/>
    </row>
    <row r="10" spans="1:12" ht="13" x14ac:dyDescent="0.15">
      <c r="A10" s="19" t="s">
        <v>25</v>
      </c>
      <c r="B10" s="19" t="s">
        <v>26</v>
      </c>
      <c r="C10" s="19" t="s">
        <v>27</v>
      </c>
      <c r="D10" s="20">
        <v>1017014</v>
      </c>
      <c r="E10" s="21">
        <f t="shared" si="0"/>
        <v>2</v>
      </c>
      <c r="F10" s="21">
        <v>8</v>
      </c>
      <c r="G10" s="22">
        <v>10.99</v>
      </c>
      <c r="H10" s="23">
        <f t="shared" si="4"/>
        <v>87.92</v>
      </c>
      <c r="I10" s="24"/>
      <c r="J10" s="25">
        <f t="shared" si="1"/>
        <v>8</v>
      </c>
      <c r="K10" s="26">
        <f t="shared" si="2"/>
        <v>87.92</v>
      </c>
      <c r="L10" s="27"/>
    </row>
    <row r="11" spans="1:12" ht="13" x14ac:dyDescent="0.15">
      <c r="A11" s="19" t="s">
        <v>28</v>
      </c>
      <c r="B11" s="19" t="s">
        <v>29</v>
      </c>
      <c r="C11" s="19" t="s">
        <v>30</v>
      </c>
      <c r="D11" s="20" t="s">
        <v>31</v>
      </c>
      <c r="E11" s="21">
        <f t="shared" si="0"/>
        <v>3</v>
      </c>
      <c r="F11" s="21">
        <v>12</v>
      </c>
      <c r="G11" s="22">
        <v>8.5</v>
      </c>
      <c r="H11" s="23">
        <f t="shared" si="4"/>
        <v>102</v>
      </c>
      <c r="I11" s="24"/>
      <c r="J11" s="25">
        <f t="shared" si="1"/>
        <v>12</v>
      </c>
      <c r="K11" s="26">
        <f t="shared" si="2"/>
        <v>102</v>
      </c>
      <c r="L11" s="27"/>
    </row>
    <row r="12" spans="1:12" ht="13" x14ac:dyDescent="0.15">
      <c r="A12" s="19" t="s">
        <v>32</v>
      </c>
      <c r="B12" s="19" t="s">
        <v>33</v>
      </c>
      <c r="C12" s="19" t="s">
        <v>34</v>
      </c>
      <c r="D12" s="28"/>
      <c r="E12" s="21">
        <f t="shared" si="0"/>
        <v>1.25</v>
      </c>
      <c r="F12" s="21">
        <v>5</v>
      </c>
      <c r="G12" s="22">
        <v>3</v>
      </c>
      <c r="H12" s="23">
        <f t="shared" si="4"/>
        <v>15</v>
      </c>
      <c r="I12" s="24"/>
      <c r="J12" s="25">
        <f t="shared" si="1"/>
        <v>5</v>
      </c>
      <c r="K12" s="26">
        <f t="shared" si="2"/>
        <v>15</v>
      </c>
      <c r="L12" s="27"/>
    </row>
    <row r="13" spans="1:12" ht="13" x14ac:dyDescent="0.15">
      <c r="A13" s="19" t="s">
        <v>35</v>
      </c>
      <c r="B13" s="19" t="s">
        <v>36</v>
      </c>
      <c r="C13" s="19" t="s">
        <v>23</v>
      </c>
      <c r="D13" s="20" t="s">
        <v>37</v>
      </c>
      <c r="E13" s="21">
        <f t="shared" si="0"/>
        <v>1</v>
      </c>
      <c r="F13" s="21">
        <v>4</v>
      </c>
      <c r="G13" s="22">
        <v>79</v>
      </c>
      <c r="H13" s="23">
        <f t="shared" si="4"/>
        <v>316</v>
      </c>
      <c r="I13" s="24"/>
      <c r="J13" s="25">
        <f t="shared" si="1"/>
        <v>4</v>
      </c>
      <c r="K13" s="26">
        <f t="shared" si="2"/>
        <v>316</v>
      </c>
      <c r="L13" s="27"/>
    </row>
    <row r="14" spans="1:12" ht="13" x14ac:dyDescent="0.15">
      <c r="A14" s="19" t="s">
        <v>35</v>
      </c>
      <c r="B14" s="19" t="s">
        <v>38</v>
      </c>
      <c r="C14" s="30" t="s">
        <v>17</v>
      </c>
      <c r="D14" s="28"/>
      <c r="E14" s="21">
        <f t="shared" si="0"/>
        <v>3</v>
      </c>
      <c r="F14" s="21">
        <v>12</v>
      </c>
      <c r="G14" s="29">
        <v>1.1100000000000001</v>
      </c>
      <c r="H14" s="23">
        <f t="shared" si="4"/>
        <v>13.32</v>
      </c>
      <c r="I14" s="31"/>
      <c r="J14" s="25">
        <f t="shared" si="1"/>
        <v>12</v>
      </c>
      <c r="K14" s="26">
        <f t="shared" si="2"/>
        <v>13.32</v>
      </c>
      <c r="L14" s="27"/>
    </row>
    <row r="15" spans="1:12" ht="13" x14ac:dyDescent="0.15">
      <c r="A15" s="19" t="s">
        <v>35</v>
      </c>
      <c r="B15" s="19" t="s">
        <v>39</v>
      </c>
      <c r="C15" s="19"/>
      <c r="D15" s="20"/>
      <c r="E15" s="21">
        <f t="shared" si="0"/>
        <v>0</v>
      </c>
      <c r="F15" s="21"/>
      <c r="G15" s="22"/>
      <c r="H15" s="23"/>
      <c r="I15" s="24"/>
      <c r="J15" s="25">
        <f t="shared" si="1"/>
        <v>0</v>
      </c>
      <c r="K15" s="26">
        <f t="shared" si="2"/>
        <v>0</v>
      </c>
      <c r="L15" s="27"/>
    </row>
    <row r="16" spans="1:12" ht="13" x14ac:dyDescent="0.15">
      <c r="A16" s="19" t="s">
        <v>40</v>
      </c>
      <c r="B16" s="19" t="s">
        <v>41</v>
      </c>
      <c r="C16" s="19" t="s">
        <v>43</v>
      </c>
      <c r="D16" s="28"/>
      <c r="E16" s="21">
        <f t="shared" si="0"/>
        <v>6</v>
      </c>
      <c r="F16" s="21">
        <v>24</v>
      </c>
      <c r="G16" s="22">
        <v>1</v>
      </c>
      <c r="H16" s="23">
        <f t="shared" ref="H16:H18" si="5">G16*F16</f>
        <v>24</v>
      </c>
      <c r="I16" s="24"/>
      <c r="J16" s="25">
        <f t="shared" si="1"/>
        <v>24</v>
      </c>
      <c r="K16" s="26">
        <f t="shared" si="2"/>
        <v>24</v>
      </c>
      <c r="L16" s="27"/>
    </row>
    <row r="17" spans="1:12" ht="13" x14ac:dyDescent="0.15">
      <c r="A17" s="32" t="s">
        <v>44</v>
      </c>
      <c r="B17" s="33" t="s">
        <v>45</v>
      </c>
      <c r="C17" s="33" t="s">
        <v>46</v>
      </c>
      <c r="D17" s="34" t="s">
        <v>47</v>
      </c>
      <c r="E17" s="21">
        <f t="shared" si="0"/>
        <v>1</v>
      </c>
      <c r="F17" s="35">
        <v>4</v>
      </c>
      <c r="G17" s="36">
        <v>78</v>
      </c>
      <c r="H17" s="37">
        <f t="shared" si="5"/>
        <v>312</v>
      </c>
      <c r="I17" s="38"/>
      <c r="J17" s="25">
        <f t="shared" si="1"/>
        <v>4</v>
      </c>
      <c r="K17" s="26">
        <f t="shared" si="2"/>
        <v>312</v>
      </c>
      <c r="L17" s="38"/>
    </row>
    <row r="18" spans="1:12" ht="13" x14ac:dyDescent="0.15">
      <c r="A18" s="19" t="s">
        <v>44</v>
      </c>
      <c r="B18" s="39" t="s">
        <v>48</v>
      </c>
      <c r="C18" s="33" t="s">
        <v>46</v>
      </c>
      <c r="D18" s="34" t="s">
        <v>49</v>
      </c>
      <c r="E18" s="21">
        <f t="shared" si="0"/>
        <v>2</v>
      </c>
      <c r="F18" s="35">
        <v>8</v>
      </c>
      <c r="G18" s="36">
        <v>17.5</v>
      </c>
      <c r="H18" s="37">
        <f t="shared" si="5"/>
        <v>140</v>
      </c>
      <c r="I18" s="38"/>
      <c r="J18" s="25">
        <f t="shared" si="1"/>
        <v>8</v>
      </c>
      <c r="K18" s="26">
        <f t="shared" si="2"/>
        <v>140</v>
      </c>
      <c r="L18" s="38"/>
    </row>
    <row r="19" spans="1:12" ht="13" x14ac:dyDescent="0.15">
      <c r="A19" s="32" t="s">
        <v>44</v>
      </c>
      <c r="B19" s="32" t="s">
        <v>50</v>
      </c>
      <c r="C19" s="40" t="s">
        <v>51</v>
      </c>
      <c r="D19" s="41"/>
      <c r="E19" s="21">
        <f t="shared" si="0"/>
        <v>0.25</v>
      </c>
      <c r="F19" s="42">
        <v>1</v>
      </c>
      <c r="G19" s="43">
        <v>4.99</v>
      </c>
      <c r="H19" s="37">
        <f>(D19+F19)*G19</f>
        <v>4.99</v>
      </c>
      <c r="I19" s="24"/>
      <c r="J19" s="25">
        <f t="shared" si="1"/>
        <v>1</v>
      </c>
      <c r="K19" s="26">
        <f t="shared" si="2"/>
        <v>4.99</v>
      </c>
      <c r="L19" s="27"/>
    </row>
    <row r="20" spans="1:12" ht="13" x14ac:dyDescent="0.15">
      <c r="A20" s="19" t="s">
        <v>52</v>
      </c>
      <c r="B20" s="19" t="s">
        <v>53</v>
      </c>
      <c r="C20" s="19" t="s">
        <v>43</v>
      </c>
      <c r="D20" s="28"/>
      <c r="E20" s="21">
        <f t="shared" si="0"/>
        <v>0.5</v>
      </c>
      <c r="F20" s="21">
        <v>2</v>
      </c>
      <c r="G20" s="22">
        <v>3</v>
      </c>
      <c r="H20" s="23">
        <f t="shared" ref="H20:H24" si="6">G20*F20</f>
        <v>6</v>
      </c>
      <c r="I20" s="24"/>
      <c r="J20" s="25">
        <f t="shared" si="1"/>
        <v>2</v>
      </c>
      <c r="K20" s="26">
        <f t="shared" si="2"/>
        <v>6</v>
      </c>
      <c r="L20" s="27"/>
    </row>
    <row r="21" spans="1:12" ht="13" x14ac:dyDescent="0.15">
      <c r="A21" s="19" t="s">
        <v>54</v>
      </c>
      <c r="B21" s="19" t="s">
        <v>55</v>
      </c>
      <c r="C21" s="19" t="s">
        <v>43</v>
      </c>
      <c r="D21" s="28"/>
      <c r="E21" s="21">
        <f t="shared" si="0"/>
        <v>0.75</v>
      </c>
      <c r="F21" s="21">
        <v>3</v>
      </c>
      <c r="G21" s="22">
        <v>2</v>
      </c>
      <c r="H21" s="23">
        <f t="shared" si="6"/>
        <v>6</v>
      </c>
      <c r="I21" s="24"/>
      <c r="J21" s="25">
        <f t="shared" si="1"/>
        <v>3</v>
      </c>
      <c r="K21" s="26">
        <f t="shared" si="2"/>
        <v>6</v>
      </c>
      <c r="L21" s="27"/>
    </row>
    <row r="22" spans="1:12" ht="13" x14ac:dyDescent="0.15">
      <c r="A22" s="19" t="s">
        <v>57</v>
      </c>
      <c r="B22" s="19" t="s">
        <v>42</v>
      </c>
      <c r="C22" s="19" t="s">
        <v>17</v>
      </c>
      <c r="D22" s="28"/>
      <c r="E22" s="21">
        <f t="shared" si="0"/>
        <v>0.25</v>
      </c>
      <c r="F22" s="21">
        <v>1</v>
      </c>
      <c r="G22" s="29">
        <v>12.51</v>
      </c>
      <c r="H22" s="23">
        <f t="shared" si="6"/>
        <v>12.51</v>
      </c>
      <c r="I22" s="24"/>
      <c r="J22" s="25">
        <f t="shared" si="1"/>
        <v>1</v>
      </c>
      <c r="K22" s="26">
        <f t="shared" si="2"/>
        <v>12.51</v>
      </c>
      <c r="L22" s="27"/>
    </row>
    <row r="23" spans="1:12" ht="13" x14ac:dyDescent="0.15">
      <c r="A23" s="19" t="s">
        <v>56</v>
      </c>
      <c r="B23" s="19" t="s">
        <v>58</v>
      </c>
      <c r="C23" s="19" t="s">
        <v>23</v>
      </c>
      <c r="D23" s="20" t="s">
        <v>59</v>
      </c>
      <c r="E23" s="21">
        <f t="shared" si="0"/>
        <v>0.25</v>
      </c>
      <c r="F23" s="21">
        <v>1</v>
      </c>
      <c r="G23" s="22">
        <v>109</v>
      </c>
      <c r="H23" s="23">
        <f t="shared" si="6"/>
        <v>109</v>
      </c>
      <c r="I23" s="24"/>
      <c r="J23" s="25">
        <f t="shared" si="1"/>
        <v>1</v>
      </c>
      <c r="K23" s="26">
        <f t="shared" si="2"/>
        <v>109</v>
      </c>
      <c r="L23" s="27"/>
    </row>
    <row r="24" spans="1:12" ht="13" x14ac:dyDescent="0.15">
      <c r="A24" s="19" t="s">
        <v>56</v>
      </c>
      <c r="B24" s="19" t="s">
        <v>60</v>
      </c>
      <c r="C24" s="19" t="s">
        <v>23</v>
      </c>
      <c r="D24" s="20" t="s">
        <v>61</v>
      </c>
      <c r="E24" s="21">
        <f t="shared" si="0"/>
        <v>0.75</v>
      </c>
      <c r="F24" s="21">
        <v>3</v>
      </c>
      <c r="G24" s="22">
        <v>275</v>
      </c>
      <c r="H24" s="23">
        <f t="shared" si="6"/>
        <v>825</v>
      </c>
      <c r="I24" s="24"/>
      <c r="J24" s="25">
        <f t="shared" si="1"/>
        <v>3</v>
      </c>
      <c r="K24" s="26">
        <f t="shared" si="2"/>
        <v>825</v>
      </c>
      <c r="L24" s="27"/>
    </row>
    <row r="25" spans="1:12" ht="13" x14ac:dyDescent="0.15">
      <c r="A25" s="19" t="s">
        <v>56</v>
      </c>
      <c r="B25" s="44" t="s">
        <v>62</v>
      </c>
      <c r="C25" s="45" t="s">
        <v>63</v>
      </c>
      <c r="D25" s="46"/>
      <c r="E25" s="21">
        <f t="shared" si="0"/>
        <v>0.25</v>
      </c>
      <c r="F25" s="47">
        <v>1</v>
      </c>
      <c r="G25" s="48">
        <v>8</v>
      </c>
      <c r="H25" s="37">
        <f t="shared" ref="H25:H27" si="7">(D25+F25)*G25</f>
        <v>8</v>
      </c>
      <c r="I25" s="24"/>
      <c r="J25" s="25">
        <f t="shared" si="1"/>
        <v>1</v>
      </c>
      <c r="K25" s="26">
        <f t="shared" si="2"/>
        <v>8</v>
      </c>
      <c r="L25" s="27"/>
    </row>
    <row r="26" spans="1:12" ht="13" x14ac:dyDescent="0.15">
      <c r="A26" s="19" t="s">
        <v>56</v>
      </c>
      <c r="B26" s="44" t="s">
        <v>64</v>
      </c>
      <c r="C26" s="45" t="s">
        <v>65</v>
      </c>
      <c r="D26" s="49"/>
      <c r="E26" s="21">
        <f t="shared" si="0"/>
        <v>0.75</v>
      </c>
      <c r="F26" s="47">
        <v>3</v>
      </c>
      <c r="G26" s="48">
        <v>12</v>
      </c>
      <c r="H26" s="37">
        <f t="shared" si="7"/>
        <v>36</v>
      </c>
      <c r="I26" s="24"/>
      <c r="J26" s="25">
        <f t="shared" si="1"/>
        <v>3</v>
      </c>
      <c r="K26" s="26">
        <f t="shared" si="2"/>
        <v>36</v>
      </c>
      <c r="L26" s="27"/>
    </row>
    <row r="27" spans="1:12" ht="13" x14ac:dyDescent="0.15">
      <c r="A27" s="19" t="s">
        <v>56</v>
      </c>
      <c r="B27" s="19" t="s">
        <v>66</v>
      </c>
      <c r="C27" s="50" t="s">
        <v>67</v>
      </c>
      <c r="D27" s="28"/>
      <c r="E27" s="21">
        <f t="shared" si="0"/>
        <v>0.25</v>
      </c>
      <c r="F27" s="21">
        <v>1</v>
      </c>
      <c r="G27" s="22">
        <v>16</v>
      </c>
      <c r="H27" s="37">
        <f t="shared" si="7"/>
        <v>16</v>
      </c>
      <c r="I27" s="24"/>
      <c r="J27" s="25">
        <f t="shared" si="1"/>
        <v>1</v>
      </c>
      <c r="K27" s="26">
        <f t="shared" si="2"/>
        <v>16</v>
      </c>
      <c r="L27" s="27"/>
    </row>
    <row r="28" spans="1:12" ht="13" x14ac:dyDescent="0.15">
      <c r="A28" s="19" t="s">
        <v>68</v>
      </c>
      <c r="B28" s="19" t="s">
        <v>69</v>
      </c>
      <c r="C28" s="30" t="s">
        <v>46</v>
      </c>
      <c r="D28" s="20" t="s">
        <v>70</v>
      </c>
      <c r="E28" s="21">
        <f t="shared" si="0"/>
        <v>0.25</v>
      </c>
      <c r="F28" s="21">
        <v>1</v>
      </c>
      <c r="G28" s="22">
        <v>162</v>
      </c>
      <c r="H28" s="23">
        <f t="shared" ref="H28:H59" si="8">G28*F28</f>
        <v>162</v>
      </c>
      <c r="I28" s="24"/>
      <c r="J28" s="25">
        <f t="shared" si="1"/>
        <v>1</v>
      </c>
      <c r="K28" s="26">
        <f t="shared" si="2"/>
        <v>162</v>
      </c>
      <c r="L28" s="27"/>
    </row>
    <row r="29" spans="1:12" ht="13" x14ac:dyDescent="0.15">
      <c r="A29" s="19" t="s">
        <v>68</v>
      </c>
      <c r="B29" s="19" t="s">
        <v>71</v>
      </c>
      <c r="C29" s="30" t="s">
        <v>46</v>
      </c>
      <c r="D29" s="20" t="s">
        <v>72</v>
      </c>
      <c r="E29" s="21">
        <f t="shared" si="0"/>
        <v>0.25</v>
      </c>
      <c r="F29" s="21">
        <v>1</v>
      </c>
      <c r="G29" s="22">
        <v>21</v>
      </c>
      <c r="H29" s="23">
        <f t="shared" si="8"/>
        <v>21</v>
      </c>
      <c r="I29" s="24"/>
      <c r="J29" s="25">
        <f t="shared" si="1"/>
        <v>1</v>
      </c>
      <c r="K29" s="26">
        <f t="shared" si="2"/>
        <v>21</v>
      </c>
      <c r="L29" s="27"/>
    </row>
    <row r="30" spans="1:12" ht="13" x14ac:dyDescent="0.15">
      <c r="A30" s="19" t="s">
        <v>68</v>
      </c>
      <c r="B30" s="19" t="s">
        <v>73</v>
      </c>
      <c r="C30" s="19" t="s">
        <v>46</v>
      </c>
      <c r="D30" s="20" t="s">
        <v>74</v>
      </c>
      <c r="E30" s="21">
        <f t="shared" si="0"/>
        <v>1.5</v>
      </c>
      <c r="F30" s="21">
        <v>6</v>
      </c>
      <c r="G30" s="22">
        <v>25.25</v>
      </c>
      <c r="H30" s="23">
        <f t="shared" si="8"/>
        <v>151.5</v>
      </c>
      <c r="I30" s="24"/>
      <c r="J30" s="25">
        <f t="shared" si="1"/>
        <v>6</v>
      </c>
      <c r="K30" s="26">
        <f t="shared" si="2"/>
        <v>151.5</v>
      </c>
      <c r="L30" s="27"/>
    </row>
    <row r="31" spans="1:12" ht="13" x14ac:dyDescent="0.15">
      <c r="A31" s="19" t="s">
        <v>68</v>
      </c>
      <c r="B31" s="19" t="s">
        <v>75</v>
      </c>
      <c r="C31" s="19" t="s">
        <v>46</v>
      </c>
      <c r="D31" s="20" t="s">
        <v>76</v>
      </c>
      <c r="E31" s="21">
        <f t="shared" si="0"/>
        <v>0.5</v>
      </c>
      <c r="F31" s="21">
        <v>2</v>
      </c>
      <c r="G31" s="22">
        <v>41</v>
      </c>
      <c r="H31" s="23">
        <f t="shared" si="8"/>
        <v>82</v>
      </c>
      <c r="I31" s="24"/>
      <c r="J31" s="25">
        <f t="shared" si="1"/>
        <v>2</v>
      </c>
      <c r="K31" s="26">
        <f t="shared" si="2"/>
        <v>82</v>
      </c>
      <c r="L31" s="27"/>
    </row>
    <row r="32" spans="1:12" ht="13" x14ac:dyDescent="0.15">
      <c r="A32" s="19" t="s">
        <v>68</v>
      </c>
      <c r="B32" s="19" t="s">
        <v>77</v>
      </c>
      <c r="C32" s="19" t="s">
        <v>46</v>
      </c>
      <c r="D32" s="20" t="s">
        <v>78</v>
      </c>
      <c r="E32" s="21">
        <f t="shared" si="0"/>
        <v>0.5</v>
      </c>
      <c r="F32" s="21">
        <v>2</v>
      </c>
      <c r="G32" s="22">
        <v>18</v>
      </c>
      <c r="H32" s="23">
        <f t="shared" si="8"/>
        <v>36</v>
      </c>
      <c r="I32" s="24"/>
      <c r="J32" s="25">
        <f t="shared" si="1"/>
        <v>2</v>
      </c>
      <c r="K32" s="26">
        <f t="shared" si="2"/>
        <v>36</v>
      </c>
      <c r="L32" s="27"/>
    </row>
    <row r="33" spans="1:12" ht="13" x14ac:dyDescent="0.15">
      <c r="A33" s="19" t="s">
        <v>68</v>
      </c>
      <c r="B33" s="19" t="s">
        <v>79</v>
      </c>
      <c r="C33" s="19" t="s">
        <v>23</v>
      </c>
      <c r="D33" s="20" t="s">
        <v>80</v>
      </c>
      <c r="E33" s="21">
        <f t="shared" si="0"/>
        <v>0.25</v>
      </c>
      <c r="F33" s="21">
        <v>1</v>
      </c>
      <c r="G33" s="22">
        <v>39</v>
      </c>
      <c r="H33" s="23">
        <f t="shared" si="8"/>
        <v>39</v>
      </c>
      <c r="I33" s="24"/>
      <c r="J33" s="25">
        <f t="shared" si="1"/>
        <v>1</v>
      </c>
      <c r="K33" s="26">
        <f t="shared" si="2"/>
        <v>39</v>
      </c>
      <c r="L33" s="27"/>
    </row>
    <row r="34" spans="1:12" ht="13" x14ac:dyDescent="0.15">
      <c r="A34" s="19" t="s">
        <v>81</v>
      </c>
      <c r="B34" s="19" t="s">
        <v>82</v>
      </c>
      <c r="C34" s="19" t="s">
        <v>34</v>
      </c>
      <c r="D34" s="51" t="s">
        <v>83</v>
      </c>
      <c r="E34" s="21">
        <f t="shared" si="0"/>
        <v>2</v>
      </c>
      <c r="F34" s="21">
        <v>8</v>
      </c>
      <c r="G34" s="22">
        <v>3.98</v>
      </c>
      <c r="H34" s="23">
        <f t="shared" si="8"/>
        <v>31.84</v>
      </c>
      <c r="I34" s="24"/>
      <c r="J34" s="25">
        <f t="shared" si="1"/>
        <v>8</v>
      </c>
      <c r="K34" s="26">
        <f t="shared" si="2"/>
        <v>31.84</v>
      </c>
      <c r="L34" s="27"/>
    </row>
    <row r="35" spans="1:12" ht="13" x14ac:dyDescent="0.15">
      <c r="A35" s="19" t="s">
        <v>81</v>
      </c>
      <c r="B35" s="19" t="s">
        <v>84</v>
      </c>
      <c r="C35" s="19" t="s">
        <v>34</v>
      </c>
      <c r="D35" s="51" t="s">
        <v>85</v>
      </c>
      <c r="E35" s="21">
        <f t="shared" si="0"/>
        <v>1</v>
      </c>
      <c r="F35" s="21">
        <v>4</v>
      </c>
      <c r="G35" s="22">
        <v>2.37</v>
      </c>
      <c r="H35" s="23">
        <f t="shared" si="8"/>
        <v>9.48</v>
      </c>
      <c r="I35" s="24"/>
      <c r="J35" s="25">
        <f t="shared" si="1"/>
        <v>4</v>
      </c>
      <c r="K35" s="26">
        <f t="shared" si="2"/>
        <v>9.48</v>
      </c>
      <c r="L35" s="27"/>
    </row>
    <row r="36" spans="1:12" ht="13" x14ac:dyDescent="0.15">
      <c r="A36" s="19" t="s">
        <v>81</v>
      </c>
      <c r="B36" s="19" t="s">
        <v>86</v>
      </c>
      <c r="C36" s="19" t="s">
        <v>34</v>
      </c>
      <c r="D36" s="51" t="s">
        <v>87</v>
      </c>
      <c r="E36" s="21">
        <f t="shared" si="0"/>
        <v>1</v>
      </c>
      <c r="F36" s="21">
        <v>4</v>
      </c>
      <c r="G36" s="22">
        <v>5.98</v>
      </c>
      <c r="H36" s="23">
        <f t="shared" si="8"/>
        <v>23.92</v>
      </c>
      <c r="I36" s="24"/>
      <c r="J36" s="25">
        <f t="shared" si="1"/>
        <v>4</v>
      </c>
      <c r="K36" s="26">
        <f t="shared" si="2"/>
        <v>23.92</v>
      </c>
      <c r="L36" s="27"/>
    </row>
    <row r="37" spans="1:12" ht="13" x14ac:dyDescent="0.15">
      <c r="A37" s="19" t="s">
        <v>81</v>
      </c>
      <c r="B37" s="19" t="s">
        <v>88</v>
      </c>
      <c r="C37" s="19" t="s">
        <v>89</v>
      </c>
      <c r="D37" s="51" t="s">
        <v>90</v>
      </c>
      <c r="E37" s="21">
        <f t="shared" si="0"/>
        <v>1.5</v>
      </c>
      <c r="F37" s="21">
        <v>6</v>
      </c>
      <c r="G37" s="22">
        <v>10</v>
      </c>
      <c r="H37" s="23">
        <f t="shared" si="8"/>
        <v>60</v>
      </c>
      <c r="I37" s="24"/>
      <c r="J37" s="25">
        <f t="shared" si="1"/>
        <v>6</v>
      </c>
      <c r="K37" s="26">
        <f t="shared" si="2"/>
        <v>60</v>
      </c>
      <c r="L37" s="27"/>
    </row>
    <row r="38" spans="1:12" ht="13" x14ac:dyDescent="0.15">
      <c r="A38" s="19" t="s">
        <v>91</v>
      </c>
      <c r="B38" s="19" t="s">
        <v>92</v>
      </c>
      <c r="C38" s="19" t="s">
        <v>93</v>
      </c>
      <c r="D38" s="51" t="s">
        <v>94</v>
      </c>
      <c r="E38" s="21">
        <f t="shared" si="0"/>
        <v>0.5</v>
      </c>
      <c r="F38" s="21">
        <v>2</v>
      </c>
      <c r="G38" s="22">
        <v>7</v>
      </c>
      <c r="H38" s="23">
        <f t="shared" si="8"/>
        <v>14</v>
      </c>
      <c r="I38" s="24"/>
      <c r="J38" s="25">
        <f t="shared" si="1"/>
        <v>2</v>
      </c>
      <c r="K38" s="26">
        <f t="shared" si="2"/>
        <v>14</v>
      </c>
      <c r="L38" s="27"/>
    </row>
    <row r="39" spans="1:12" ht="13" x14ac:dyDescent="0.15">
      <c r="A39" s="19" t="s">
        <v>91</v>
      </c>
      <c r="B39" s="30" t="s">
        <v>95</v>
      </c>
      <c r="C39" s="30" t="s">
        <v>96</v>
      </c>
      <c r="D39" s="52" t="s">
        <v>97</v>
      </c>
      <c r="E39" s="21">
        <f t="shared" si="0"/>
        <v>0.75</v>
      </c>
      <c r="F39" s="53">
        <v>3</v>
      </c>
      <c r="G39" s="29">
        <v>6</v>
      </c>
      <c r="H39" s="23">
        <f t="shared" si="8"/>
        <v>18</v>
      </c>
      <c r="I39" s="24"/>
      <c r="J39" s="25">
        <f t="shared" si="1"/>
        <v>3</v>
      </c>
      <c r="K39" s="26">
        <f t="shared" si="2"/>
        <v>18</v>
      </c>
      <c r="L39" s="27"/>
    </row>
    <row r="40" spans="1:12" ht="13" x14ac:dyDescent="0.15">
      <c r="A40" s="19" t="s">
        <v>91</v>
      </c>
      <c r="B40" s="30" t="s">
        <v>98</v>
      </c>
      <c r="C40" s="30" t="s">
        <v>46</v>
      </c>
      <c r="D40" s="54" t="s">
        <v>99</v>
      </c>
      <c r="E40" s="21">
        <f t="shared" si="0"/>
        <v>0.25</v>
      </c>
      <c r="F40" s="53">
        <v>1</v>
      </c>
      <c r="G40" s="29">
        <v>11.25</v>
      </c>
      <c r="H40" s="23">
        <f t="shared" si="8"/>
        <v>11.25</v>
      </c>
      <c r="I40" s="24"/>
      <c r="J40" s="25">
        <f t="shared" si="1"/>
        <v>1</v>
      </c>
      <c r="K40" s="26">
        <f t="shared" si="2"/>
        <v>11.25</v>
      </c>
      <c r="L40" s="27"/>
    </row>
    <row r="41" spans="1:12" ht="13" x14ac:dyDescent="0.15">
      <c r="A41" s="19" t="s">
        <v>91</v>
      </c>
      <c r="B41" s="30" t="s">
        <v>100</v>
      </c>
      <c r="C41" s="30" t="s">
        <v>93</v>
      </c>
      <c r="D41" s="52" t="s">
        <v>101</v>
      </c>
      <c r="E41" s="21">
        <f t="shared" si="0"/>
        <v>0.25</v>
      </c>
      <c r="F41" s="53">
        <v>1</v>
      </c>
      <c r="G41" s="29">
        <v>6</v>
      </c>
      <c r="H41" s="23">
        <f t="shared" si="8"/>
        <v>6</v>
      </c>
      <c r="I41" s="24"/>
      <c r="J41" s="25">
        <f t="shared" si="1"/>
        <v>1</v>
      </c>
      <c r="K41" s="26">
        <f t="shared" si="2"/>
        <v>6</v>
      </c>
      <c r="L41" s="27"/>
    </row>
    <row r="42" spans="1:12" ht="13" x14ac:dyDescent="0.15">
      <c r="A42" s="19" t="s">
        <v>91</v>
      </c>
      <c r="B42" s="30" t="s">
        <v>102</v>
      </c>
      <c r="C42" s="30" t="s">
        <v>93</v>
      </c>
      <c r="D42" s="52" t="s">
        <v>103</v>
      </c>
      <c r="E42" s="21">
        <f t="shared" si="0"/>
        <v>0.5</v>
      </c>
      <c r="F42" s="53">
        <v>2</v>
      </c>
      <c r="G42" s="29">
        <v>5</v>
      </c>
      <c r="H42" s="23">
        <f t="shared" si="8"/>
        <v>10</v>
      </c>
      <c r="I42" s="24"/>
      <c r="J42" s="25">
        <f t="shared" si="1"/>
        <v>2</v>
      </c>
      <c r="K42" s="26">
        <f t="shared" si="2"/>
        <v>10</v>
      </c>
      <c r="L42" s="27"/>
    </row>
    <row r="43" spans="1:12" ht="13" x14ac:dyDescent="0.15">
      <c r="A43" s="19" t="s">
        <v>91</v>
      </c>
      <c r="B43" s="19" t="s">
        <v>104</v>
      </c>
      <c r="C43" s="19" t="s">
        <v>93</v>
      </c>
      <c r="D43" s="55" t="s">
        <v>105</v>
      </c>
      <c r="E43" s="21">
        <f t="shared" si="0"/>
        <v>1</v>
      </c>
      <c r="F43" s="21">
        <v>4</v>
      </c>
      <c r="G43" s="22">
        <v>10</v>
      </c>
      <c r="H43" s="23">
        <f t="shared" si="8"/>
        <v>40</v>
      </c>
      <c r="I43" s="24"/>
      <c r="J43" s="25">
        <f t="shared" si="1"/>
        <v>4</v>
      </c>
      <c r="K43" s="26">
        <f t="shared" si="2"/>
        <v>40</v>
      </c>
      <c r="L43" s="27"/>
    </row>
    <row r="44" spans="1:12" ht="13" x14ac:dyDescent="0.15">
      <c r="A44" s="19" t="s">
        <v>91</v>
      </c>
      <c r="B44" s="19" t="s">
        <v>106</v>
      </c>
      <c r="C44" s="19" t="s">
        <v>46</v>
      </c>
      <c r="D44" s="20" t="s">
        <v>107</v>
      </c>
      <c r="E44" s="21">
        <f t="shared" si="0"/>
        <v>0.5</v>
      </c>
      <c r="F44" s="21">
        <v>2</v>
      </c>
      <c r="G44" s="22">
        <v>21</v>
      </c>
      <c r="H44" s="23">
        <f t="shared" si="8"/>
        <v>42</v>
      </c>
      <c r="I44" s="24"/>
      <c r="J44" s="25">
        <f t="shared" si="1"/>
        <v>2</v>
      </c>
      <c r="K44" s="26">
        <f t="shared" si="2"/>
        <v>42</v>
      </c>
      <c r="L44" s="27"/>
    </row>
    <row r="45" spans="1:12" ht="13" x14ac:dyDescent="0.15">
      <c r="A45" s="19" t="s">
        <v>91</v>
      </c>
      <c r="B45" s="19" t="s">
        <v>108</v>
      </c>
      <c r="C45" s="19" t="s">
        <v>93</v>
      </c>
      <c r="D45" s="51" t="s">
        <v>109</v>
      </c>
      <c r="E45" s="21">
        <f t="shared" si="0"/>
        <v>0.25</v>
      </c>
      <c r="F45" s="21">
        <v>1</v>
      </c>
      <c r="G45" s="22">
        <v>18</v>
      </c>
      <c r="H45" s="23">
        <f t="shared" si="8"/>
        <v>18</v>
      </c>
      <c r="I45" s="24"/>
      <c r="J45" s="25">
        <f t="shared" si="1"/>
        <v>1</v>
      </c>
      <c r="K45" s="26">
        <f t="shared" si="2"/>
        <v>18</v>
      </c>
      <c r="L45" s="27"/>
    </row>
    <row r="46" spans="1:12" ht="13" x14ac:dyDescent="0.15">
      <c r="A46" s="19" t="s">
        <v>91</v>
      </c>
      <c r="B46" s="19" t="s">
        <v>110</v>
      </c>
      <c r="C46" s="19" t="s">
        <v>46</v>
      </c>
      <c r="D46" s="20" t="s">
        <v>111</v>
      </c>
      <c r="E46" s="21">
        <f t="shared" si="0"/>
        <v>2</v>
      </c>
      <c r="F46" s="21">
        <v>8</v>
      </c>
      <c r="G46" s="22">
        <v>13</v>
      </c>
      <c r="H46" s="23">
        <f t="shared" si="8"/>
        <v>104</v>
      </c>
      <c r="I46" s="24"/>
      <c r="J46" s="25">
        <f t="shared" si="1"/>
        <v>8</v>
      </c>
      <c r="K46" s="26">
        <f t="shared" si="2"/>
        <v>104</v>
      </c>
      <c r="L46" s="27"/>
    </row>
    <row r="47" spans="1:12" ht="13" x14ac:dyDescent="0.15">
      <c r="A47" s="19" t="s">
        <v>91</v>
      </c>
      <c r="B47" s="30" t="s">
        <v>112</v>
      </c>
      <c r="C47" s="19" t="s">
        <v>34</v>
      </c>
      <c r="D47" s="28"/>
      <c r="E47" s="21">
        <f t="shared" si="0"/>
        <v>1</v>
      </c>
      <c r="F47" s="21">
        <v>4</v>
      </c>
      <c r="G47" s="22">
        <v>13.97</v>
      </c>
      <c r="H47" s="23">
        <f t="shared" si="8"/>
        <v>55.88</v>
      </c>
      <c r="I47" s="24"/>
      <c r="J47" s="25">
        <f t="shared" si="1"/>
        <v>4</v>
      </c>
      <c r="K47" s="26">
        <f t="shared" si="2"/>
        <v>55.88</v>
      </c>
      <c r="L47" s="27"/>
    </row>
    <row r="48" spans="1:12" ht="13" x14ac:dyDescent="0.15">
      <c r="A48" s="19" t="s">
        <v>91</v>
      </c>
      <c r="B48" s="30" t="s">
        <v>113</v>
      </c>
      <c r="C48" s="19" t="s">
        <v>114</v>
      </c>
      <c r="D48" s="28"/>
      <c r="E48" s="21">
        <f t="shared" si="0"/>
        <v>4</v>
      </c>
      <c r="F48" s="21">
        <v>16</v>
      </c>
      <c r="G48" s="22">
        <v>2.5</v>
      </c>
      <c r="H48" s="23">
        <f t="shared" si="8"/>
        <v>40</v>
      </c>
      <c r="I48" s="24"/>
      <c r="J48" s="25">
        <f t="shared" si="1"/>
        <v>16</v>
      </c>
      <c r="K48" s="26">
        <f t="shared" si="2"/>
        <v>40</v>
      </c>
      <c r="L48" s="27"/>
    </row>
    <row r="49" spans="1:12" ht="13" x14ac:dyDescent="0.15">
      <c r="A49" s="19" t="s">
        <v>91</v>
      </c>
      <c r="B49" s="19" t="s">
        <v>115</v>
      </c>
      <c r="C49" s="19" t="s">
        <v>23</v>
      </c>
      <c r="D49" s="20" t="s">
        <v>116</v>
      </c>
      <c r="E49" s="21">
        <f t="shared" si="0"/>
        <v>1</v>
      </c>
      <c r="F49" s="21">
        <v>4</v>
      </c>
      <c r="G49" s="22">
        <v>62</v>
      </c>
      <c r="H49" s="23">
        <f t="shared" si="8"/>
        <v>248</v>
      </c>
      <c r="I49" s="24"/>
      <c r="J49" s="25">
        <f t="shared" si="1"/>
        <v>4</v>
      </c>
      <c r="K49" s="26">
        <f t="shared" si="2"/>
        <v>248</v>
      </c>
      <c r="L49" s="27"/>
    </row>
    <row r="50" spans="1:12" ht="13" x14ac:dyDescent="0.15">
      <c r="A50" s="19" t="s">
        <v>91</v>
      </c>
      <c r="B50" s="19" t="s">
        <v>117</v>
      </c>
      <c r="C50" s="19" t="s">
        <v>23</v>
      </c>
      <c r="D50" s="20" t="s">
        <v>118</v>
      </c>
      <c r="E50" s="21">
        <f t="shared" si="0"/>
        <v>1</v>
      </c>
      <c r="F50" s="21">
        <v>4</v>
      </c>
      <c r="G50" s="22">
        <v>79</v>
      </c>
      <c r="H50" s="23">
        <f t="shared" si="8"/>
        <v>316</v>
      </c>
      <c r="I50" s="24"/>
      <c r="J50" s="25">
        <f t="shared" si="1"/>
        <v>4</v>
      </c>
      <c r="K50" s="26">
        <f t="shared" si="2"/>
        <v>316</v>
      </c>
      <c r="L50" s="27"/>
    </row>
    <row r="51" spans="1:12" ht="13" x14ac:dyDescent="0.15">
      <c r="A51" s="19" t="s">
        <v>91</v>
      </c>
      <c r="B51" s="19" t="s">
        <v>119</v>
      </c>
      <c r="C51" s="19" t="s">
        <v>23</v>
      </c>
      <c r="D51" s="20" t="s">
        <v>120</v>
      </c>
      <c r="E51" s="21">
        <f t="shared" si="0"/>
        <v>1</v>
      </c>
      <c r="F51" s="21">
        <v>4</v>
      </c>
      <c r="G51" s="22">
        <v>59</v>
      </c>
      <c r="H51" s="23">
        <f t="shared" si="8"/>
        <v>236</v>
      </c>
      <c r="I51" s="24"/>
      <c r="J51" s="25">
        <f t="shared" si="1"/>
        <v>4</v>
      </c>
      <c r="K51" s="26">
        <f t="shared" si="2"/>
        <v>236</v>
      </c>
      <c r="L51" s="27"/>
    </row>
    <row r="52" spans="1:12" ht="13" x14ac:dyDescent="0.15">
      <c r="A52" s="19" t="s">
        <v>91</v>
      </c>
      <c r="B52" s="19" t="s">
        <v>121</v>
      </c>
      <c r="C52" s="19" t="s">
        <v>23</v>
      </c>
      <c r="D52" s="20" t="s">
        <v>122</v>
      </c>
      <c r="E52" s="21">
        <f t="shared" si="0"/>
        <v>1</v>
      </c>
      <c r="F52" s="21">
        <v>4</v>
      </c>
      <c r="G52" s="22">
        <v>11</v>
      </c>
      <c r="H52" s="23">
        <f t="shared" si="8"/>
        <v>44</v>
      </c>
      <c r="I52" s="24"/>
      <c r="J52" s="25">
        <f t="shared" si="1"/>
        <v>4</v>
      </c>
      <c r="K52" s="26">
        <f t="shared" si="2"/>
        <v>44</v>
      </c>
      <c r="L52" s="27"/>
    </row>
    <row r="53" spans="1:12" ht="13" x14ac:dyDescent="0.15">
      <c r="A53" s="19" t="s">
        <v>91</v>
      </c>
      <c r="B53" s="19" t="s">
        <v>123</v>
      </c>
      <c r="C53" s="19" t="s">
        <v>23</v>
      </c>
      <c r="D53" s="20" t="s">
        <v>124</v>
      </c>
      <c r="E53" s="21">
        <f t="shared" si="0"/>
        <v>0.25</v>
      </c>
      <c r="F53" s="21">
        <v>1</v>
      </c>
      <c r="G53" s="22">
        <v>89</v>
      </c>
      <c r="H53" s="23">
        <f t="shared" si="8"/>
        <v>89</v>
      </c>
      <c r="I53" s="24"/>
      <c r="J53" s="25">
        <f t="shared" si="1"/>
        <v>1</v>
      </c>
      <c r="K53" s="26">
        <f t="shared" si="2"/>
        <v>89</v>
      </c>
      <c r="L53" s="27"/>
    </row>
    <row r="54" spans="1:12" ht="13" x14ac:dyDescent="0.15">
      <c r="A54" s="19" t="s">
        <v>125</v>
      </c>
      <c r="B54" s="19" t="s">
        <v>126</v>
      </c>
      <c r="C54" s="30" t="s">
        <v>46</v>
      </c>
      <c r="D54" s="20" t="s">
        <v>127</v>
      </c>
      <c r="E54" s="21">
        <f t="shared" si="0"/>
        <v>1</v>
      </c>
      <c r="F54" s="21">
        <v>4</v>
      </c>
      <c r="G54" s="22">
        <v>3</v>
      </c>
      <c r="H54" s="23">
        <f t="shared" si="8"/>
        <v>12</v>
      </c>
      <c r="I54" s="24"/>
      <c r="J54" s="25">
        <f t="shared" si="1"/>
        <v>4</v>
      </c>
      <c r="K54" s="26">
        <f t="shared" si="2"/>
        <v>12</v>
      </c>
      <c r="L54" s="27"/>
    </row>
    <row r="55" spans="1:12" ht="13" x14ac:dyDescent="0.15">
      <c r="A55" s="19" t="s">
        <v>128</v>
      </c>
      <c r="B55" s="19" t="s">
        <v>129</v>
      </c>
      <c r="C55" s="19" t="s">
        <v>23</v>
      </c>
      <c r="D55" s="20" t="s">
        <v>130</v>
      </c>
      <c r="E55" s="21">
        <f t="shared" si="0"/>
        <v>0.25</v>
      </c>
      <c r="F55" s="21">
        <v>1</v>
      </c>
      <c r="G55" s="22">
        <v>55</v>
      </c>
      <c r="H55" s="23">
        <f t="shared" si="8"/>
        <v>55</v>
      </c>
      <c r="I55" s="24"/>
      <c r="J55" s="25">
        <f t="shared" si="1"/>
        <v>1</v>
      </c>
      <c r="K55" s="26">
        <f t="shared" si="2"/>
        <v>55</v>
      </c>
      <c r="L55" s="27"/>
    </row>
    <row r="56" spans="1:12" ht="13" x14ac:dyDescent="0.15">
      <c r="A56" s="19" t="s">
        <v>131</v>
      </c>
      <c r="B56" s="19" t="s">
        <v>132</v>
      </c>
      <c r="C56" s="19" t="s">
        <v>46</v>
      </c>
      <c r="D56" s="54" t="s">
        <v>133</v>
      </c>
      <c r="E56" s="21">
        <f t="shared" si="0"/>
        <v>6</v>
      </c>
      <c r="F56" s="21">
        <v>24</v>
      </c>
      <c r="G56" s="22">
        <v>1.1499999999999999</v>
      </c>
      <c r="H56" s="23">
        <f t="shared" si="8"/>
        <v>27.599999999999998</v>
      </c>
      <c r="I56" s="24"/>
      <c r="J56" s="25">
        <f t="shared" si="1"/>
        <v>24</v>
      </c>
      <c r="K56" s="26">
        <f t="shared" si="2"/>
        <v>27.599999999999998</v>
      </c>
      <c r="L56" s="27"/>
    </row>
    <row r="57" spans="1:12" ht="13" x14ac:dyDescent="0.15">
      <c r="A57" s="19" t="s">
        <v>131</v>
      </c>
      <c r="B57" s="19" t="s">
        <v>134</v>
      </c>
      <c r="C57" s="19" t="s">
        <v>46</v>
      </c>
      <c r="D57" s="54" t="s">
        <v>135</v>
      </c>
      <c r="E57" s="21">
        <f t="shared" si="0"/>
        <v>2</v>
      </c>
      <c r="F57" s="21">
        <v>8</v>
      </c>
      <c r="G57" s="22">
        <v>6</v>
      </c>
      <c r="H57" s="23">
        <f t="shared" si="8"/>
        <v>48</v>
      </c>
      <c r="I57" s="24"/>
      <c r="J57" s="25">
        <f t="shared" si="1"/>
        <v>8</v>
      </c>
      <c r="K57" s="26">
        <f t="shared" si="2"/>
        <v>48</v>
      </c>
      <c r="L57" s="27"/>
    </row>
    <row r="58" spans="1:12" ht="13" x14ac:dyDescent="0.15">
      <c r="A58" s="56" t="s">
        <v>131</v>
      </c>
      <c r="B58" s="56" t="s">
        <v>136</v>
      </c>
      <c r="C58" s="19" t="s">
        <v>34</v>
      </c>
      <c r="D58" s="57"/>
      <c r="E58" s="21">
        <f t="shared" si="0"/>
        <v>6</v>
      </c>
      <c r="F58" s="58">
        <v>24</v>
      </c>
      <c r="G58" s="59">
        <v>2</v>
      </c>
      <c r="H58" s="23">
        <f t="shared" si="8"/>
        <v>48</v>
      </c>
      <c r="I58" s="24"/>
      <c r="J58" s="25">
        <f t="shared" si="1"/>
        <v>24</v>
      </c>
      <c r="K58" s="26">
        <f t="shared" si="2"/>
        <v>48</v>
      </c>
      <c r="L58" s="27"/>
    </row>
    <row r="59" spans="1:12" ht="13" x14ac:dyDescent="0.15">
      <c r="A59" s="19" t="s">
        <v>131</v>
      </c>
      <c r="B59" s="19" t="s">
        <v>137</v>
      </c>
      <c r="C59" s="19" t="s">
        <v>23</v>
      </c>
      <c r="D59" s="20" t="s">
        <v>138</v>
      </c>
      <c r="E59" s="21">
        <f t="shared" si="0"/>
        <v>1</v>
      </c>
      <c r="F59" s="21">
        <v>4</v>
      </c>
      <c r="G59" s="22">
        <v>149</v>
      </c>
      <c r="H59" s="23">
        <f t="shared" si="8"/>
        <v>596</v>
      </c>
      <c r="I59" s="24"/>
      <c r="J59" s="25">
        <f t="shared" si="1"/>
        <v>4</v>
      </c>
      <c r="K59" s="26">
        <f t="shared" si="2"/>
        <v>596</v>
      </c>
      <c r="L59" s="27"/>
    </row>
    <row r="60" spans="1:12" ht="13" x14ac:dyDescent="0.15">
      <c r="A60" s="19" t="s">
        <v>131</v>
      </c>
      <c r="B60" s="19" t="s">
        <v>139</v>
      </c>
      <c r="C60" s="27"/>
      <c r="D60" s="28"/>
      <c r="E60" s="21">
        <f t="shared" si="0"/>
        <v>0</v>
      </c>
      <c r="F60" s="24"/>
      <c r="G60" s="22">
        <v>0</v>
      </c>
      <c r="H60" s="37">
        <f t="shared" ref="H60:H64" si="9">(D60+F60)*G60</f>
        <v>0</v>
      </c>
      <c r="I60" s="24"/>
      <c r="J60" s="25">
        <f t="shared" si="1"/>
        <v>0</v>
      </c>
      <c r="K60" s="26">
        <f t="shared" si="2"/>
        <v>0</v>
      </c>
      <c r="L60" s="27"/>
    </row>
    <row r="61" spans="1:12" ht="13" x14ac:dyDescent="0.15">
      <c r="A61" s="19" t="s">
        <v>131</v>
      </c>
      <c r="B61" s="19" t="s">
        <v>140</v>
      </c>
      <c r="C61" s="60" t="s">
        <v>141</v>
      </c>
      <c r="D61" s="28"/>
      <c r="E61" s="21">
        <f t="shared" si="0"/>
        <v>1.25</v>
      </c>
      <c r="F61" s="21">
        <v>5</v>
      </c>
      <c r="G61" s="22">
        <v>16.95</v>
      </c>
      <c r="H61" s="37">
        <f t="shared" si="9"/>
        <v>84.75</v>
      </c>
      <c r="I61" s="24"/>
      <c r="J61" s="25">
        <f t="shared" si="1"/>
        <v>5</v>
      </c>
      <c r="K61" s="26">
        <f t="shared" si="2"/>
        <v>84.75</v>
      </c>
      <c r="L61" s="27"/>
    </row>
    <row r="62" spans="1:12" ht="13" x14ac:dyDescent="0.15">
      <c r="A62" s="19" t="s">
        <v>131</v>
      </c>
      <c r="B62" s="19" t="s">
        <v>142</v>
      </c>
      <c r="C62" s="19"/>
      <c r="D62" s="28"/>
      <c r="E62" s="21">
        <f t="shared" ref="E62:E65" si="10">F100</f>
        <v>0</v>
      </c>
      <c r="F62" s="21">
        <v>8</v>
      </c>
      <c r="G62" s="22">
        <v>0</v>
      </c>
      <c r="H62" s="37">
        <f t="shared" si="9"/>
        <v>0</v>
      </c>
      <c r="I62" s="24"/>
      <c r="J62" s="25">
        <f t="shared" si="1"/>
        <v>8</v>
      </c>
      <c r="K62" s="26">
        <f t="shared" si="2"/>
        <v>0</v>
      </c>
      <c r="L62" s="27"/>
    </row>
    <row r="63" spans="1:12" ht="13" x14ac:dyDescent="0.15">
      <c r="A63" s="32" t="s">
        <v>131</v>
      </c>
      <c r="B63" s="32" t="s">
        <v>143</v>
      </c>
      <c r="C63" s="40" t="s">
        <v>144</v>
      </c>
      <c r="D63" s="41"/>
      <c r="E63" s="21">
        <f t="shared" si="10"/>
        <v>0</v>
      </c>
      <c r="F63" s="42">
        <v>1</v>
      </c>
      <c r="G63" s="43">
        <v>8</v>
      </c>
      <c r="H63" s="37">
        <f t="shared" si="9"/>
        <v>8</v>
      </c>
      <c r="I63" s="24"/>
      <c r="J63" s="25">
        <f t="shared" si="1"/>
        <v>1</v>
      </c>
      <c r="K63" s="26">
        <f t="shared" si="2"/>
        <v>8</v>
      </c>
      <c r="L63" s="27"/>
    </row>
    <row r="64" spans="1:12" ht="13" x14ac:dyDescent="0.15">
      <c r="A64" s="61" t="s">
        <v>131</v>
      </c>
      <c r="B64" s="44" t="s">
        <v>145</v>
      </c>
      <c r="C64" s="45" t="s">
        <v>146</v>
      </c>
      <c r="D64" s="46"/>
      <c r="E64" s="21">
        <f t="shared" si="10"/>
        <v>0</v>
      </c>
      <c r="F64" s="47">
        <v>1</v>
      </c>
      <c r="G64" s="48">
        <v>17</v>
      </c>
      <c r="H64" s="37">
        <f t="shared" si="9"/>
        <v>17</v>
      </c>
      <c r="I64" s="24"/>
      <c r="J64" s="25">
        <f t="shared" si="1"/>
        <v>1</v>
      </c>
      <c r="K64" s="26">
        <f t="shared" si="2"/>
        <v>17</v>
      </c>
      <c r="L64" s="27"/>
    </row>
    <row r="65" spans="1:12" ht="13" x14ac:dyDescent="0.15">
      <c r="A65" s="62" t="s">
        <v>131</v>
      </c>
      <c r="B65" s="44" t="s">
        <v>147</v>
      </c>
      <c r="C65" s="63" t="s">
        <v>148</v>
      </c>
      <c r="D65" s="64"/>
      <c r="E65" s="21">
        <f t="shared" si="10"/>
        <v>0</v>
      </c>
      <c r="F65" s="47">
        <v>8</v>
      </c>
      <c r="G65" s="48">
        <v>7</v>
      </c>
      <c r="H65" s="37">
        <f>G65*F65</f>
        <v>56</v>
      </c>
      <c r="I65" s="48"/>
      <c r="J65" s="25">
        <f t="shared" si="1"/>
        <v>8</v>
      </c>
      <c r="K65" s="26">
        <f t="shared" si="2"/>
        <v>56</v>
      </c>
      <c r="L65" s="27"/>
    </row>
    <row r="66" spans="1:12" ht="18" x14ac:dyDescent="0.2">
      <c r="A66" s="65"/>
      <c r="B66" s="65" t="s">
        <v>149</v>
      </c>
      <c r="C66" s="66"/>
      <c r="D66" s="67"/>
      <c r="E66" s="68"/>
      <c r="F66" s="68"/>
      <c r="G66" s="69"/>
      <c r="H66" s="70">
        <f>SUM(H4:H55)</f>
        <v>4148.5300000000007</v>
      </c>
      <c r="I66" s="68"/>
      <c r="J66" s="71"/>
      <c r="K66" s="72">
        <f>SUM(K4:K55)</f>
        <v>4148.5300000000007</v>
      </c>
      <c r="L66" s="66"/>
    </row>
    <row r="67" spans="1:12" ht="13" x14ac:dyDescent="0.15">
      <c r="A67" s="27"/>
      <c r="B67" s="27"/>
      <c r="C67" s="27"/>
      <c r="D67" s="28"/>
      <c r="E67" s="24"/>
      <c r="F67" s="24"/>
      <c r="G67" s="73"/>
      <c r="H67" s="73"/>
      <c r="I67" s="24"/>
      <c r="J67" s="24"/>
      <c r="K67" s="73"/>
      <c r="L67" s="27"/>
    </row>
    <row r="68" spans="1:12" ht="13" x14ac:dyDescent="0.15">
      <c r="A68" s="27"/>
      <c r="B68" s="27"/>
      <c r="C68" s="27"/>
      <c r="D68" s="28"/>
      <c r="E68" s="24"/>
      <c r="F68" s="24"/>
      <c r="G68" s="73"/>
      <c r="H68" s="73"/>
      <c r="I68" s="24"/>
      <c r="J68" s="24"/>
      <c r="K68" s="73"/>
      <c r="L68" s="27"/>
    </row>
    <row r="69" spans="1:12" ht="13" x14ac:dyDescent="0.15">
      <c r="A69" s="27"/>
      <c r="B69" s="27"/>
      <c r="C69" s="27"/>
      <c r="D69" s="28"/>
      <c r="E69" s="24"/>
      <c r="F69" s="24"/>
      <c r="G69" s="73"/>
      <c r="H69" s="73"/>
      <c r="I69" s="24"/>
      <c r="J69" s="24"/>
      <c r="K69" s="73"/>
      <c r="L69" s="27"/>
    </row>
    <row r="70" spans="1:12" ht="13" x14ac:dyDescent="0.15">
      <c r="A70" s="27"/>
      <c r="B70" s="27"/>
      <c r="C70" s="27"/>
      <c r="D70" s="28"/>
      <c r="E70" s="24"/>
      <c r="F70" s="24"/>
      <c r="G70" s="73"/>
      <c r="H70" s="73"/>
      <c r="I70" s="24"/>
      <c r="J70" s="24"/>
      <c r="K70" s="73"/>
      <c r="L70" s="27"/>
    </row>
    <row r="71" spans="1:12" ht="13" x14ac:dyDescent="0.15">
      <c r="A71" s="27"/>
      <c r="B71" s="27"/>
      <c r="C71" s="27"/>
      <c r="D71" s="28"/>
      <c r="E71" s="24"/>
      <c r="F71" s="24"/>
      <c r="G71" s="73"/>
      <c r="H71" s="73"/>
      <c r="I71" s="24"/>
      <c r="J71" s="24"/>
      <c r="K71" s="73"/>
      <c r="L71" s="27"/>
    </row>
  </sheetData>
  <mergeCells count="2">
    <mergeCell ref="J2:K2"/>
    <mergeCell ref="J1:K1"/>
  </mergeCells>
  <hyperlinks>
    <hyperlink ref="C19" r:id="rId1" xr:uid="{00000000-0004-0000-0100-000000000000}"/>
    <hyperlink ref="C25" r:id="rId2" xr:uid="{00000000-0004-0000-0100-000001000000}"/>
    <hyperlink ref="C26" r:id="rId3" xr:uid="{00000000-0004-0000-0100-000002000000}"/>
    <hyperlink ref="C27" r:id="rId4" xr:uid="{00000000-0004-0000-0100-000003000000}"/>
    <hyperlink ref="D34" r:id="rId5" xr:uid="{00000000-0004-0000-0100-000004000000}"/>
    <hyperlink ref="D35" r:id="rId6" xr:uid="{00000000-0004-0000-0100-000005000000}"/>
    <hyperlink ref="D36" r:id="rId7" xr:uid="{00000000-0004-0000-0100-000006000000}"/>
    <hyperlink ref="D37" r:id="rId8" xr:uid="{00000000-0004-0000-0100-000007000000}"/>
    <hyperlink ref="D38" r:id="rId9" xr:uid="{00000000-0004-0000-0100-000008000000}"/>
    <hyperlink ref="D39" r:id="rId10" xr:uid="{00000000-0004-0000-0100-000009000000}"/>
    <hyperlink ref="D41" r:id="rId11" xr:uid="{00000000-0004-0000-0100-00000A000000}"/>
    <hyperlink ref="D42" r:id="rId12" xr:uid="{00000000-0004-0000-0100-00000B000000}"/>
    <hyperlink ref="D43" r:id="rId13" xr:uid="{00000000-0004-0000-0100-00000C000000}"/>
    <hyperlink ref="D45" r:id="rId14" xr:uid="{00000000-0004-0000-0100-00000D000000}"/>
    <hyperlink ref="C61" r:id="rId15" xr:uid="{00000000-0004-0000-0100-00000E000000}"/>
    <hyperlink ref="C63" r:id="rId16" xr:uid="{00000000-0004-0000-0100-00000F000000}"/>
    <hyperlink ref="C64" r:id="rId17" xr:uid="{00000000-0004-0000-0100-000010000000}"/>
    <hyperlink ref="C65" r:id="rId18" xr:uid="{00000000-0004-0000-0100-000011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Physics</vt:lpstr>
      <vt:lpstr>Copy of Physics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2018-08-09T17:17:36Z</dcterms:modified>
</cp:coreProperties>
</file>